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olygram2\"/>
    </mc:Choice>
  </mc:AlternateContent>
  <bookViews>
    <workbookView xWindow="-120" yWindow="-120" windowWidth="29040" windowHeight="15840" activeTab="1"/>
  </bookViews>
  <sheets>
    <sheet name="P15" sheetId="5" r:id="rId1"/>
    <sheet name="P15 podrobny" sheetId="3" r:id="rId2"/>
  </sheets>
  <definedNames>
    <definedName name="_xlnm._FilterDatabase" localSheetId="0" hidden="1">'P15'!$A$8:$J$91</definedName>
    <definedName name="_xlnm._FilterDatabase" localSheetId="1" hidden="1">'P15 podrobny'!$A$8:$J$99</definedName>
    <definedName name="_xlnm.Print_Titles" localSheetId="0">'P15'!$8:$8</definedName>
    <definedName name="_xlnm.Print_Titles" localSheetId="1">'P15 podrobny'!$8:$8</definedName>
    <definedName name="_xlnm.Print_Area" localSheetId="0">'P15'!$A$1:$J$91</definedName>
    <definedName name="_xlnm.Print_Area" localSheetId="1">'P15 podrobny'!$A$1:$J$99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5" l="1"/>
  <c r="E16" i="5"/>
  <c r="E19" i="5"/>
  <c r="E26" i="5"/>
  <c r="E27" i="5"/>
  <c r="E29" i="5"/>
  <c r="E30" i="5"/>
  <c r="E31" i="5"/>
  <c r="E33" i="5"/>
  <c r="E34" i="5"/>
  <c r="E35" i="5"/>
  <c r="E36" i="5"/>
  <c r="E37" i="5"/>
  <c r="E38" i="5"/>
  <c r="E39" i="5"/>
  <c r="E40" i="5"/>
  <c r="E42" i="5"/>
  <c r="E45" i="5"/>
  <c r="E49" i="5"/>
  <c r="E57" i="5"/>
  <c r="E61" i="5"/>
  <c r="E65" i="5"/>
  <c r="E69" i="5"/>
  <c r="E74" i="5"/>
  <c r="E79" i="5"/>
  <c r="E80" i="5"/>
  <c r="E82" i="5"/>
  <c r="E83" i="5"/>
  <c r="E85" i="5"/>
  <c r="E86" i="5"/>
  <c r="E88" i="5"/>
  <c r="E96" i="3"/>
  <c r="E94" i="3"/>
  <c r="E93" i="3"/>
  <c r="E91" i="3"/>
  <c r="E90" i="3"/>
  <c r="E88" i="3"/>
  <c r="E87" i="3"/>
  <c r="E85" i="3"/>
  <c r="E84" i="3"/>
  <c r="E83" i="3"/>
  <c r="E82" i="3"/>
  <c r="E78" i="3"/>
  <c r="E77" i="3"/>
  <c r="E75" i="3"/>
  <c r="E74" i="3"/>
  <c r="E73" i="3"/>
  <c r="E72" i="3"/>
  <c r="E70" i="3"/>
  <c r="E69" i="3"/>
  <c r="E68" i="3"/>
  <c r="E67" i="3"/>
  <c r="E66" i="3"/>
  <c r="E65" i="3"/>
  <c r="E64" i="3"/>
  <c r="E63" i="3"/>
  <c r="E61" i="3"/>
  <c r="E60" i="3"/>
  <c r="E59" i="3"/>
  <c r="E58" i="3"/>
  <c r="E45" i="3"/>
  <c r="E42" i="3"/>
  <c r="E40" i="3"/>
  <c r="E39" i="3"/>
  <c r="E38" i="3"/>
  <c r="E37" i="3"/>
  <c r="E36" i="3"/>
  <c r="E35" i="3"/>
  <c r="E34" i="3"/>
  <c r="E33" i="3"/>
  <c r="E31" i="3"/>
  <c r="E30" i="3"/>
  <c r="E29" i="3"/>
  <c r="E27" i="3"/>
  <c r="E26" i="3"/>
  <c r="E21" i="3"/>
  <c r="E20" i="3"/>
  <c r="E18" i="3"/>
  <c r="E17" i="3"/>
  <c r="E15" i="3"/>
  <c r="E14" i="3"/>
  <c r="E13" i="3"/>
  <c r="E56" i="5"/>
  <c r="E81" i="5"/>
  <c r="E57" i="3"/>
  <c r="E89" i="3"/>
  <c r="E28" i="5"/>
  <c r="E84" i="5"/>
  <c r="E78" i="5"/>
  <c r="E25" i="5"/>
  <c r="E11" i="5"/>
  <c r="E32" i="5"/>
  <c r="E12" i="3"/>
  <c r="E53" i="3"/>
  <c r="E19" i="3"/>
  <c r="E28" i="3"/>
  <c r="E49" i="3"/>
  <c r="E16" i="3"/>
  <c r="E25" i="3"/>
  <c r="E32" i="3"/>
  <c r="E71" i="3"/>
  <c r="E81" i="3"/>
  <c r="E76" i="3"/>
  <c r="E86" i="3"/>
  <c r="E92" i="3"/>
  <c r="E62" i="3"/>
  <c r="E56" i="3"/>
  <c r="E53" i="5"/>
  <c r="E73" i="5"/>
  <c r="E24" i="5"/>
  <c r="E11" i="3"/>
  <c r="E24" i="3"/>
  <c r="E80" i="3"/>
  <c r="E23" i="5"/>
  <c r="E23" i="3"/>
  <c r="E22" i="5"/>
  <c r="E22" i="3"/>
  <c r="E10" i="5"/>
  <c r="E87" i="5"/>
  <c r="E10" i="3"/>
  <c r="E95" i="3"/>
  <c r="E9" i="5"/>
  <c r="G10" i="5"/>
  <c r="E9" i="3"/>
  <c r="G10" i="3"/>
  <c r="G87" i="5"/>
  <c r="G14" i="5"/>
  <c r="G17" i="5"/>
  <c r="G13" i="5"/>
  <c r="G15" i="5"/>
  <c r="G18" i="5"/>
  <c r="G20" i="5"/>
  <c r="G21" i="5"/>
  <c r="G30" i="5"/>
  <c r="G35" i="5"/>
  <c r="G44" i="5"/>
  <c r="G51" i="5"/>
  <c r="G59" i="5"/>
  <c r="G63" i="5"/>
  <c r="G67" i="5"/>
  <c r="G16" i="5"/>
  <c r="G42" i="5"/>
  <c r="G47" i="5"/>
  <c r="G49" i="5"/>
  <c r="G52" i="5"/>
  <c r="G12" i="5"/>
  <c r="G26" i="5"/>
  <c r="G37" i="5"/>
  <c r="G43" i="5"/>
  <c r="G48" i="5"/>
  <c r="G50" i="5"/>
  <c r="G58" i="5"/>
  <c r="G29" i="5"/>
  <c r="G41" i="5"/>
  <c r="G46" i="5"/>
  <c r="G64" i="5"/>
  <c r="G70" i="5"/>
  <c r="G77" i="5"/>
  <c r="G72" i="5"/>
  <c r="G74" i="5"/>
  <c r="G80" i="5"/>
  <c r="G85" i="5"/>
  <c r="G76" i="5"/>
  <c r="G60" i="5"/>
  <c r="G69" i="5"/>
  <c r="G71" i="5"/>
  <c r="G89" i="5"/>
  <c r="G75" i="5"/>
  <c r="G82" i="5"/>
  <c r="G90" i="5"/>
  <c r="G34" i="5"/>
  <c r="G61" i="5"/>
  <c r="G62" i="5"/>
  <c r="G68" i="5"/>
  <c r="G19" i="5"/>
  <c r="G66" i="5"/>
  <c r="G86" i="5"/>
  <c r="G57" i="5"/>
  <c r="G31" i="5"/>
  <c r="G33" i="5"/>
  <c r="G81" i="5"/>
  <c r="G83" i="5"/>
  <c r="G39" i="5"/>
  <c r="G45" i="5"/>
  <c r="G55" i="5"/>
  <c r="G36" i="5"/>
  <c r="G56" i="5"/>
  <c r="G65" i="5"/>
  <c r="G38" i="5"/>
  <c r="G88" i="5"/>
  <c r="G9" i="5"/>
  <c r="G79" i="5"/>
  <c r="G40" i="5"/>
  <c r="G27" i="5"/>
  <c r="G28" i="5"/>
  <c r="G32" i="5"/>
  <c r="G78" i="5"/>
  <c r="G11" i="5"/>
  <c r="G54" i="5"/>
  <c r="G25" i="5"/>
  <c r="G84" i="5"/>
  <c r="G53" i="5"/>
  <c r="G24" i="5"/>
  <c r="G73" i="5"/>
  <c r="G23" i="5"/>
  <c r="G22" i="5"/>
  <c r="G98" i="3"/>
  <c r="G95" i="3"/>
  <c r="G93" i="3"/>
  <c r="G90" i="3"/>
  <c r="G88" i="3"/>
  <c r="G84" i="3"/>
  <c r="G79" i="3"/>
  <c r="G97" i="3"/>
  <c r="G82" i="3"/>
  <c r="G78" i="3"/>
  <c r="G77" i="3"/>
  <c r="G66" i="3"/>
  <c r="G61" i="3"/>
  <c r="G73" i="3"/>
  <c r="G68" i="3"/>
  <c r="G51" i="3"/>
  <c r="G48" i="3"/>
  <c r="G43" i="3"/>
  <c r="G41" i="3"/>
  <c r="G64" i="3"/>
  <c r="G44" i="3"/>
  <c r="G47" i="3"/>
  <c r="G60" i="3"/>
  <c r="G52" i="3"/>
  <c r="G39" i="3"/>
  <c r="G38" i="3"/>
  <c r="G30" i="3"/>
  <c r="G29" i="3"/>
  <c r="G21" i="3"/>
  <c r="G45" i="3"/>
  <c r="G36" i="3"/>
  <c r="G58" i="3"/>
  <c r="G54" i="3"/>
  <c r="G34" i="3"/>
  <c r="G26" i="3"/>
  <c r="G17" i="3"/>
  <c r="G12" i="3"/>
  <c r="G14" i="3"/>
  <c r="G13" i="3"/>
  <c r="G55" i="3"/>
  <c r="G46" i="3"/>
  <c r="G65" i="3"/>
  <c r="G15" i="3"/>
  <c r="G27" i="3"/>
  <c r="G57" i="3"/>
  <c r="G42" i="3"/>
  <c r="G67" i="3"/>
  <c r="G94" i="3"/>
  <c r="G70" i="3"/>
  <c r="G89" i="3"/>
  <c r="G40" i="3"/>
  <c r="G50" i="3"/>
  <c r="G35" i="3"/>
  <c r="G59" i="3"/>
  <c r="G69" i="3"/>
  <c r="G74" i="3"/>
  <c r="G72" i="3"/>
  <c r="G87" i="3"/>
  <c r="G96" i="3"/>
  <c r="G18" i="3"/>
  <c r="G31" i="3"/>
  <c r="G85" i="3"/>
  <c r="G91" i="3"/>
  <c r="G20" i="3"/>
  <c r="G37" i="3"/>
  <c r="G33" i="3"/>
  <c r="G63" i="3"/>
  <c r="G75" i="3"/>
  <c r="G83" i="3"/>
  <c r="G11" i="3"/>
  <c r="G25" i="3"/>
  <c r="G71" i="3"/>
  <c r="G86" i="3"/>
  <c r="G49" i="3"/>
  <c r="G16" i="3"/>
  <c r="G32" i="3"/>
  <c r="G53" i="3"/>
  <c r="G56" i="3"/>
  <c r="G76" i="3"/>
  <c r="G19" i="3"/>
  <c r="G28" i="3"/>
  <c r="G92" i="3"/>
  <c r="G62" i="3"/>
  <c r="G81" i="3"/>
  <c r="G80" i="3"/>
  <c r="G24" i="3"/>
  <c r="G23" i="3"/>
  <c r="G22" i="3"/>
  <c r="G9" i="3"/>
</calcChain>
</file>

<file path=xl/sharedStrings.xml><?xml version="1.0" encoding="utf-8"?>
<sst xmlns="http://schemas.openxmlformats.org/spreadsheetml/2006/main" count="333" uniqueCount="181">
  <si>
    <t>Nepřímé náklady</t>
  </si>
  <si>
    <t>Název projektu:</t>
  </si>
  <si>
    <t>Implementace KAP JMK II</t>
  </si>
  <si>
    <t>Název partnera:</t>
  </si>
  <si>
    <t>Klíčové aktivity:</t>
  </si>
  <si>
    <t>Kód</t>
  </si>
  <si>
    <t xml:space="preserve">Název </t>
  </si>
  <si>
    <t>Cena jednotky</t>
  </si>
  <si>
    <t>Počet jednotek</t>
  </si>
  <si>
    <t xml:space="preserve">Částka celkem </t>
  </si>
  <si>
    <t>Úroveň</t>
  </si>
  <si>
    <t>Procento</t>
  </si>
  <si>
    <t xml:space="preserve">Měrná jednotka (přednastavená ŘO) </t>
  </si>
  <si>
    <t>vazba na KA</t>
  </si>
  <si>
    <t>Popis a zdůvodnění položky</t>
  </si>
  <si>
    <t>1</t>
  </si>
  <si>
    <t>CELKOVÉ ZPŮSOBILÉ VÝDAJE</t>
  </si>
  <si>
    <t>1.1</t>
  </si>
  <si>
    <t>Výdaje na přímé aktivity</t>
  </si>
  <si>
    <t>1.1.1</t>
  </si>
  <si>
    <t>Výdaje na přímé aktivity - investiční</t>
  </si>
  <si>
    <t>1.1.1.1</t>
  </si>
  <si>
    <t>Stroje a zařízení</t>
  </si>
  <si>
    <t>1.1.1.1.06</t>
  </si>
  <si>
    <t>P15 Stroje a zařízení</t>
  </si>
  <si>
    <t>1.1.1.2</t>
  </si>
  <si>
    <t>Hardware a osobní vybavení</t>
  </si>
  <si>
    <t>1.1.1.3</t>
  </si>
  <si>
    <t>Nehmotný investiční majetek</t>
  </si>
  <si>
    <t>1.1.2</t>
  </si>
  <si>
    <t>Výdaje na přímé aktivity - neinvestiční</t>
  </si>
  <si>
    <t>1.1.2.1</t>
  </si>
  <si>
    <t>Osobní výdaje</t>
  </si>
  <si>
    <t>1.1.2.1.1</t>
  </si>
  <si>
    <t>Platy, odměny z dohod a autorské příspěvky</t>
  </si>
  <si>
    <t>1.1.2.1.1.1</t>
  </si>
  <si>
    <t>Platy</t>
  </si>
  <si>
    <t>1.1.2.1.1.2</t>
  </si>
  <si>
    <t>DPČ</t>
  </si>
  <si>
    <t>KA05-7</t>
  </si>
  <si>
    <t>1.1.2.1.1.2.29</t>
  </si>
  <si>
    <t>P15 Odborný garant aktivit partnera</t>
  </si>
  <si>
    <t>KA05-1,2,4,7</t>
  </si>
  <si>
    <t>2 osoby - 20 hod/měs (1 osoba 15 hod /měs, 1 osoba 5 hodin za měsís). Pracovní náplň první osoby (15 hod/měs) - odborná koordinace projektu partnera, organizace a řízení odborných aktivit partnera, příprava odborných a metodických materiálů. Odborné třízení a metodická pomoc při organizaci kroužků SŠ. Odborné řízení a koordinace tvorby elektronických testů. Příprava odborných podkladů pro zprávy projektu. Komunikace s nadřízeným. Druhá osoba (5 hod/ měs) - odborná koordinace a řízení kroužků pro ZŠ, komunikace se ZŠ a metodická podpora pro vedoucí kroužku ZŠ. Příprava odbrorných podkladů pro zprávy projektu.</t>
  </si>
  <si>
    <t>KA05-1</t>
  </si>
  <si>
    <t>1.1.2.1.1.3</t>
  </si>
  <si>
    <t>DPP</t>
  </si>
  <si>
    <t>KA05-5</t>
  </si>
  <si>
    <t>1.1.2.1.1.3.086</t>
  </si>
  <si>
    <t>P15 Vedoucí kroužku SŠ</t>
  </si>
  <si>
    <t xml:space="preserve">
 4 osoby pro vedení čtyř kroužků SŠ. Každá osoba 8 hodin za měsíc (4 hod přípravy a 4 hod kroužek). Pracovní náplń - Zodpovídá za přípravu a vedení  odborného kroužku. Zpracování sylabu pro organizaci kroužku a vedení příslušné dokumentace.</t>
  </si>
  <si>
    <t>1.1.2.1.1.3.087</t>
  </si>
  <si>
    <t>P15 Asistent vedoucího kroužku SŠ</t>
  </si>
  <si>
    <t>4 osoby - každá osoba 2 hod/ měs - výkaz hodin dle potřeby a náročnosti práce. Pracovní náplň : Podílí se na přípravě a organizaci kroužku pro SŠ. Dle potřeby je nápomocen "Vedoucímu kroužku", dbá jeho pokynů a pomáhá koordinovat dle potřeby průběh kroužku. Připravuje pro kroužek potřebné pomůcky a moduly.</t>
  </si>
  <si>
    <t>1.1.2.1.1.3.088</t>
  </si>
  <si>
    <t>P15 Vedoucí kroužku ZŠ</t>
  </si>
  <si>
    <t xml:space="preserve">1 osoba pro jedno téma - 10 hod/měs (2x  3 hodiny kroužek a 2x 2 hodiny příprava). Pracovní náplń - Zodpovídá za přípravu a vedení  odborného kroužku. Zpracování sylabu pro organizaci kroužku a vedení příslušné dokumentace.
</t>
  </si>
  <si>
    <t>1.1.2.1.1.3.089</t>
  </si>
  <si>
    <t>P15 Asistent vedoucího kroužku ZŠ</t>
  </si>
  <si>
    <t>2 osoby (každá osoba 5hod /měs - výkaz hodin dle potřeby a náročnosti práce) Pracovní náplň : Podílí se na přípravě a organizaci kroužku pro ZŠ. Dle potřeby je nápomocen "Vedoucímu kroužku", dbá jeho pokynů a pomáhá koordinovat dle potřeby průběh kroužku. Připravuje pro kroužek potřebné pomůcky a moduly.</t>
  </si>
  <si>
    <t>1.1.2.1.1.3.090</t>
  </si>
  <si>
    <t>P15 Metodik (Autor elektronických testů)</t>
  </si>
  <si>
    <t xml:space="preserve">6  osob zpracovává testové otázky - 400 hodin celkem (za dobu projektu 32 měsíců - 400/32 = 12,5 hod/měs. Proplacení proběhne vždy po ukončení sady  20 hodin na sadu dle plánu. Pracovní náplň - vytváří testové otázky dle plánu. Zodpovídá za odbornou kvalitu vytvořených otázek. </t>
  </si>
  <si>
    <t>1.1.2.1.1.3.091</t>
  </si>
  <si>
    <t>P15 Technik ICT</t>
  </si>
  <si>
    <t>1 osoba ( výkaz hodin dle potřeby a náročnosti práce) Pracovní náplň : Koordinace a odborná pomoc v oblasti ICT. Podílí se na nákupu a odborném posouzení zařízení z oblasti ICT. Instaluje a připravuje techniku ICT k využití v rámci projektu.</t>
  </si>
  <si>
    <t>1.1.2.1.1.4</t>
  </si>
  <si>
    <t>Autorské příspěvky</t>
  </si>
  <si>
    <t>1.1.2.1.2</t>
  </si>
  <si>
    <t>Pojistné na sociální zabezpečení</t>
  </si>
  <si>
    <t>1.1.2.1.2.1</t>
  </si>
  <si>
    <t>Pojistné na sociální zabezpečení z platů a DPČ</t>
  </si>
  <si>
    <t>1.1.2.1.2.2</t>
  </si>
  <si>
    <t>Pojistné na sociální zabezpečení z DPP</t>
  </si>
  <si>
    <t>1.1.2.1.3</t>
  </si>
  <si>
    <t>Pojistné na zdravotní zabezpečení</t>
  </si>
  <si>
    <t>1.1.2.1.3.1</t>
  </si>
  <si>
    <t>Pojistné na zdravotní zabezpečení z platů a DPČ</t>
  </si>
  <si>
    <t>1.1.2.1.3.2</t>
  </si>
  <si>
    <t>Pojistné na zdravotní zabezpečení z DPP</t>
  </si>
  <si>
    <t>1.1.2.1.4</t>
  </si>
  <si>
    <t>FKSP</t>
  </si>
  <si>
    <t>1.1.2.1.5</t>
  </si>
  <si>
    <t xml:space="preserve">Jiné povinné výdaje </t>
  </si>
  <si>
    <t>1.1.2.1.5.1</t>
  </si>
  <si>
    <t>Pojištění odpovědnosti zaměstnavatele</t>
  </si>
  <si>
    <t>1.1.2.1.5.2</t>
  </si>
  <si>
    <t>Nemocenská hrazená zaměstnancům</t>
  </si>
  <si>
    <t>1.1.2.1.5.3</t>
  </si>
  <si>
    <t xml:space="preserve">Ostatní jiné povinné výdaje </t>
  </si>
  <si>
    <t>1.1.2.2</t>
  </si>
  <si>
    <t>Cestovní náhrady</t>
  </si>
  <si>
    <t>1.1.2.2.1</t>
  </si>
  <si>
    <t xml:space="preserve">Zahraniční </t>
  </si>
  <si>
    <t>1.1.2.2.2</t>
  </si>
  <si>
    <t xml:space="preserve">Per diem </t>
  </si>
  <si>
    <t>1.1.2.3</t>
  </si>
  <si>
    <t>Hmotný majetek a materiál</t>
  </si>
  <si>
    <t>1.1.2.3.1</t>
  </si>
  <si>
    <t>HW a osobní vybavení</t>
  </si>
  <si>
    <t>1.1.2.3.1.12</t>
  </si>
  <si>
    <t>1.1.2.3.2</t>
  </si>
  <si>
    <t xml:space="preserve">Stroje a zařízení </t>
  </si>
  <si>
    <t>1.1.2.3.2.08</t>
  </si>
  <si>
    <t>1.1.2.3.3</t>
  </si>
  <si>
    <t>Materiál</t>
  </si>
  <si>
    <t>1.1.2.3.3.14</t>
  </si>
  <si>
    <t>1.1.2.4</t>
  </si>
  <si>
    <t>Nehmotný majetek</t>
  </si>
  <si>
    <t>1.1.2.5</t>
  </si>
  <si>
    <t>Odpisy</t>
  </si>
  <si>
    <t>1.1.2.6</t>
  </si>
  <si>
    <t>Nákup služeb</t>
  </si>
  <si>
    <t>1.1.2.6.1</t>
  </si>
  <si>
    <t>Outsourcované služby</t>
  </si>
  <si>
    <t>1.1.2.6.1.16</t>
  </si>
  <si>
    <t>1.1.2.6.2</t>
  </si>
  <si>
    <t xml:space="preserve">Nájem a leasing </t>
  </si>
  <si>
    <t>1.1.2.6.2.01</t>
  </si>
  <si>
    <t>1.1.2.6.2.02</t>
  </si>
  <si>
    <t>1.1.2.6.3</t>
  </si>
  <si>
    <t xml:space="preserve">Správní a jiné poplatky </t>
  </si>
  <si>
    <t>1.1.2.6.3.01</t>
  </si>
  <si>
    <t>1.1.2.6.3.02</t>
  </si>
  <si>
    <t>1.1.2.7</t>
  </si>
  <si>
    <t>Přímá podpora</t>
  </si>
  <si>
    <t>1.2</t>
  </si>
  <si>
    <t>1.3</t>
  </si>
  <si>
    <t>Úspory v projektu</t>
  </si>
  <si>
    <t>1.3.1</t>
  </si>
  <si>
    <t xml:space="preserve">Úspory nad 10 % </t>
  </si>
  <si>
    <t>1.3.2</t>
  </si>
  <si>
    <t xml:space="preserve">Úspory k rozdělení </t>
  </si>
  <si>
    <t>2</t>
  </si>
  <si>
    <t xml:space="preserve">CELKOVÉ NEZPŮSOBILÉ VÝDAJE </t>
  </si>
  <si>
    <t>vazba na KA projektu</t>
  </si>
  <si>
    <t>P15 CO2 laser</t>
  </si>
  <si>
    <t>Laser je využíván v rámci kroužku pro ZŠ (téma: K čemu je dobrý laser). Prakticky jsou provedeny úlohy, které ukazují využití této moderní technologie pro řezání apod. Dále je zařízení využíváno pro SŠ kroužky. Je zakomponován do odborné učebny, která slouží pro sdílení dobrých nápadů mezi SŠ. Proveden průzkum trhu.</t>
  </si>
  <si>
    <t xml:space="preserve">Autorské příspěvky </t>
  </si>
  <si>
    <t xml:space="preserve">Pojistné na sociální zabezpečnení </t>
  </si>
  <si>
    <t xml:space="preserve">Pojistné na zdravotní zabezpečení </t>
  </si>
  <si>
    <t xml:space="preserve">Pojistné na zdravotní zabezpečení z DPP </t>
  </si>
  <si>
    <t xml:space="preserve">FKSP </t>
  </si>
  <si>
    <t>P15 Tablety podpora kroužků ZŠ a SŠ</t>
  </si>
  <si>
    <t>Vybudování mobilní učebny vybavené tablety. Mobilní učebna slouží na podporu jednotlivých témat v kroužku pro ZŠ a SŠ. V rámci jednotlivých témat využivají žáci tablety pro vyhledávání informací k daným tématům. Mají připravena zadání pro realizaci různých úloh. Seznamují se s aplikačními a podpůrnými programy pro techniku a přírodní vědy.</t>
  </si>
  <si>
    <t>P15 UVR - Zobrazovací zařízení - učebna virtuální reality</t>
  </si>
  <si>
    <t>KA05-1 a KA05-2</t>
  </si>
  <si>
    <t>Jedná se o výbavu pracoviště pro kroužek obnovitelné zdroje a robotika. Sada je rovněž využita pro sdílení učeben mezi SŠ. Podrobný popis a rozpočet - viz list P15 konkrétní specifikace. Proveden průzkum trhu.</t>
  </si>
  <si>
    <t>P15 3D tiskárna  - stavebnice</t>
  </si>
  <si>
    <t>Zařízení je využíváno v rámci kroužku pro ZŠ pro témata Tiskneme ve 3D a technika modelářství. Dále 3D tískárna slouží napříč pro kroužky SŠ. V rámci kroužků je ukázáno využití 3D tisku pro různé aplikace. Proveden průzkum trhu</t>
  </si>
  <si>
    <t xml:space="preserve">P15 Pracoviště obnovitelných zdrojů </t>
  </si>
  <si>
    <t>P15 Sety, zařízení a konstrukční prvky pro kroužek ZŠ</t>
  </si>
  <si>
    <t>Jedná se o sety, zařízení a konstrukční prvky pro podporu kroužku ZŠ - viz list P15 konkrétní specifikace</t>
  </si>
  <si>
    <t xml:space="preserve">P15 Zařízení pro podporu kroužku SŠ </t>
  </si>
  <si>
    <t>Technika a zařízení pro podporu kroužku Technika a vesmír. Modely zařízení, elektronické desky a součástky pro konstrukci funkčních modelů apod.</t>
  </si>
  <si>
    <t xml:space="preserve">P15 Konstrukční prvky - přehlídka polyt. vzděl. </t>
  </si>
  <si>
    <t>Technická zařízení pro podporu polytechnické přehlídky pro žáky ZŠ</t>
  </si>
  <si>
    <t xml:space="preserve">P15 T12UVR - Virtuální realita - zařízení pro podporu kroužku </t>
  </si>
  <si>
    <t>Podpora kroužku pro SŠ Virtuální realita. Dílčí technické prvky pro aplikaci virtuální a rozšířené reality. Navazuje na projekt PolyGram a dále rozšiřuje poznatky a využití VR v praxi</t>
  </si>
  <si>
    <t xml:space="preserve">Materiál </t>
  </si>
  <si>
    <t>P15 Materiál pro kroužek ZŠ</t>
  </si>
  <si>
    <t>Potřebný materiál pro realizaci dílčích prvků v rámci kroužku pro ZŠ - viz list P15 konkrétní specifikace</t>
  </si>
  <si>
    <t>P15 Materiál pro podporu kroužků SŠ</t>
  </si>
  <si>
    <t>Potřebný materiál pro realizaci dílčích prvků v rámci kroužku pro SŠ - viz list P15 konkrétní specifikace</t>
  </si>
  <si>
    <t xml:space="preserve">Nehmotný majetek </t>
  </si>
  <si>
    <t xml:space="preserve">Outsourcované služby </t>
  </si>
  <si>
    <t>P15 Literatura, návody, manuály</t>
  </si>
  <si>
    <t>KA05-1,7</t>
  </si>
  <si>
    <t>Jedná se o literaturu, která slouží k podpoře přípravy a realizaci jednotlivých témat kroužků pro SŚ a ZŠ</t>
  </si>
  <si>
    <t>P15 Pořádání dnů polytechnického vzdělávání - nájem sálu</t>
  </si>
  <si>
    <t>Pronájem sálu pro přehlídky polytechnických činností a praktických dovedností žáků SŠ</t>
  </si>
  <si>
    <t>P15 Hardware a vybavení</t>
  </si>
  <si>
    <t>P15 Materiál</t>
  </si>
  <si>
    <t>P15 Outsourcované služby</t>
  </si>
  <si>
    <t>KA05-1, KA05-2, KA05-4, KA05-5, KA05-7</t>
  </si>
  <si>
    <t>Střední průmyslová škola Edvarda Beneše a obchodní akademie Břeclav, příspěvková organizace</t>
  </si>
  <si>
    <t>Rozpočet projektu partnera č. 15</t>
  </si>
  <si>
    <t>Příloha č. 2</t>
  </si>
  <si>
    <t>KA05-1, KA05-2, KA05-5, KA05-7</t>
  </si>
  <si>
    <t>KA05-1,2,7</t>
  </si>
  <si>
    <t>Finální rozpočet partnera č.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</si>
</sst>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0.00_ ;[Red]\-#,##0.00\ "/>
    <numFmt numFmtId="165" formatCode="[$-405]General"/>
  </numFmts>
  <fonts count="21"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Times New Roman"/>
      <family val="1"/>
      <charset val="238"/>
    </font>
    <font>
      <b/>
      <sz val="14"/>
      <name val="Times New Roman"/>
      <family val="1"/>
      <charset val="238"/>
    </font>
    <font>
      <sz val="12"/>
      <name val="Times New Roman"/>
      <family val="1"/>
      <charset val="238"/>
    </font>
    <font>
      <b/>
      <sz val="12"/>
      <name val="Times New Roman"/>
      <family val="1"/>
      <charset val="238"/>
    </font>
    <font>
      <i/>
      <sz val="10"/>
      <name val="Times New Roman"/>
      <family val="1"/>
      <charset val="238"/>
    </font>
    <font>
      <b/>
      <sz val="12"/>
      <color rgb="FF000000"/>
      <name val="Times New Roman"/>
      <family val="1"/>
      <charset val="238"/>
    </font>
    <font>
      <b/>
      <sz val="10"/>
      <color rgb="FF000000"/>
      <name val="Times New Roman"/>
      <family val="1"/>
      <charset val="238"/>
    </font>
    <font>
      <b/>
      <sz val="11"/>
      <name val="Times New Roman"/>
      <family val="1"/>
      <charset val="238"/>
    </font>
    <font>
      <b/>
      <sz val="10"/>
      <name val="Times New Roman"/>
      <family val="1"/>
      <charset val="238"/>
    </font>
    <font>
      <b/>
      <i/>
      <sz val="11"/>
      <name val="Times New Roman"/>
      <family val="1"/>
      <charset val="238"/>
    </font>
    <font>
      <sz val="11"/>
      <name val="Times New Roman"/>
      <family val="1"/>
      <charset val="238"/>
    </font>
    <font>
      <sz val="11"/>
      <color theme="1"/>
      <name val="Times New Roman"/>
      <family val="1"/>
      <charset val="238"/>
    </font>
    <font>
      <sz val="10"/>
      <color theme="1"/>
      <name val="Arial"/>
      <family val="2"/>
      <charset val="238"/>
    </font>
    <font>
      <sz val="11"/>
      <color theme="1"/>
      <name val="Times New Roman"/>
      <family val="1"/>
    </font>
    <font>
      <sz val="11"/>
      <name val="Times New Roman"/>
      <family val="1"/>
    </font>
    <font>
      <sz val="10"/>
      <name val="Times New Roman"/>
      <family val="1"/>
    </font>
    <font>
      <vertAlign val="subscript"/>
      <sz val="10"/>
      <name val="Times New Roman"/>
      <family val="1"/>
      <charset val="238"/>
    </font>
    <font>
      <b/>
      <sz val="16"/>
      <name val="Times New Roman"/>
      <family val="1"/>
      <charset val="23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B9E8FF"/>
        <bgColor indexed="49"/>
      </patternFill>
    </fill>
    <fill>
      <patternFill patternType="solid">
        <fgColor rgb="FFB9E8FF"/>
        <bgColor rgb="FFFFFFFF"/>
      </patternFill>
    </fill>
    <fill>
      <patternFill patternType="solid">
        <fgColor rgb="FF969696"/>
        <bgColor indexed="64"/>
      </patternFill>
    </fill>
    <fill>
      <patternFill patternType="solid">
        <fgColor indexed="55"/>
        <bgColor indexed="64"/>
      </patternFill>
    </fill>
    <fill>
      <patternFill patternType="solid">
        <fgColor indexed="55"/>
        <bgColor indexed="24"/>
      </patternFill>
    </fill>
    <fill>
      <patternFill patternType="solid">
        <fgColor indexed="55"/>
        <bgColor indexed="31"/>
      </patternFill>
    </fill>
  </fills>
  <borders count="2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0" fontId="2" fillId="0" borderId="0"/>
    <xf numFmtId="0" fontId="2" fillId="0" borderId="0"/>
    <xf numFmtId="165" fontId="15" fillId="0" borderId="0"/>
    <xf numFmtId="0" fontId="2" fillId="0" borderId="0"/>
  </cellStyleXfs>
  <cellXfs count="119">
    <xf numFmtId="0" fontId="0" fillId="0" borderId="0" xfId="0"/>
    <xf numFmtId="0" fontId="3" fillId="0" borderId="0" xfId="2" applyFont="1" applyAlignment="1">
      <alignment vertical="center"/>
    </xf>
    <xf numFmtId="10" fontId="3" fillId="0" borderId="0" xfId="2" applyNumberFormat="1" applyFont="1" applyAlignment="1">
      <alignment vertical="center"/>
    </xf>
    <xf numFmtId="0" fontId="5" fillId="0" borderId="0" xfId="2" applyFont="1" applyAlignment="1">
      <alignment vertical="center"/>
    </xf>
    <xf numFmtId="0" fontId="6" fillId="0" borderId="0" xfId="2" applyFont="1" applyAlignment="1">
      <alignment vertical="center" wrapText="1"/>
    </xf>
    <xf numFmtId="0" fontId="3" fillId="0" borderId="5" xfId="2" applyFont="1" applyBorder="1" applyAlignment="1">
      <alignment vertical="center"/>
    </xf>
    <xf numFmtId="0" fontId="3" fillId="0" borderId="5" xfId="2" applyFont="1" applyBorder="1" applyAlignment="1">
      <alignment vertical="center" wrapText="1"/>
    </xf>
    <xf numFmtId="164" fontId="3" fillId="0" borderId="0" xfId="2" applyNumberFormat="1" applyFont="1" applyAlignment="1">
      <alignment horizontal="right" vertical="center"/>
    </xf>
    <xf numFmtId="0" fontId="7" fillId="0" borderId="0" xfId="2" applyFont="1" applyAlignment="1">
      <alignment horizontal="center" vertical="center"/>
    </xf>
    <xf numFmtId="0" fontId="3" fillId="0" borderId="0" xfId="2" applyFont="1" applyAlignment="1">
      <alignment horizontal="center" vertical="center" wrapText="1"/>
    </xf>
    <xf numFmtId="0" fontId="6" fillId="4" borderId="6" xfId="2" applyFont="1" applyFill="1" applyBorder="1" applyAlignment="1">
      <alignment horizontal="center" vertical="center" wrapText="1"/>
    </xf>
    <xf numFmtId="0" fontId="6" fillId="4" borderId="7" xfId="2" applyFont="1" applyFill="1" applyBorder="1" applyAlignment="1">
      <alignment horizontal="center" vertical="center" wrapText="1"/>
    </xf>
    <xf numFmtId="164" fontId="8" fillId="5" borderId="8" xfId="2" applyNumberFormat="1" applyFont="1" applyFill="1" applyBorder="1" applyAlignment="1">
      <alignment horizontal="right" vertical="center" wrapText="1"/>
    </xf>
    <xf numFmtId="164" fontId="6" fillId="5" borderId="8" xfId="2" applyNumberFormat="1" applyFont="1" applyFill="1" applyBorder="1" applyAlignment="1">
      <alignment horizontal="right" vertical="center" wrapText="1"/>
    </xf>
    <xf numFmtId="0" fontId="9" fillId="5" borderId="8" xfId="2" applyFont="1" applyFill="1" applyBorder="1" applyAlignment="1">
      <alignment horizontal="center" vertical="center" wrapText="1"/>
    </xf>
    <xf numFmtId="10" fontId="8" fillId="5" borderId="8" xfId="2" applyNumberFormat="1" applyFont="1" applyFill="1" applyBorder="1" applyAlignment="1">
      <alignment horizontal="center" vertical="center" wrapText="1"/>
    </xf>
    <xf numFmtId="49" fontId="8" fillId="5" borderId="9" xfId="2" applyNumberFormat="1" applyFont="1" applyFill="1" applyBorder="1" applyAlignment="1">
      <alignment horizontal="center" vertical="center" wrapText="1"/>
    </xf>
    <xf numFmtId="49" fontId="8" fillId="5" borderId="10" xfId="2" applyNumberFormat="1" applyFont="1" applyFill="1" applyBorder="1" applyAlignment="1">
      <alignment horizontal="center" vertical="center" wrapText="1"/>
    </xf>
    <xf numFmtId="49" fontId="10" fillId="6" borderId="11" xfId="2" applyNumberFormat="1" applyFont="1" applyFill="1" applyBorder="1" applyAlignment="1">
      <alignment vertical="center"/>
    </xf>
    <xf numFmtId="49" fontId="10" fillId="7" borderId="8" xfId="2" applyNumberFormat="1" applyFont="1" applyFill="1" applyBorder="1" applyAlignment="1">
      <alignment horizontal="left" vertical="center" wrapText="1"/>
    </xf>
    <xf numFmtId="164" fontId="11" fillId="7" borderId="8" xfId="2" applyNumberFormat="1" applyFont="1" applyFill="1" applyBorder="1" applyAlignment="1">
      <alignment horizontal="right" vertical="center"/>
    </xf>
    <xf numFmtId="164" fontId="10" fillId="8" borderId="8" xfId="2" applyNumberFormat="1" applyFont="1" applyFill="1" applyBorder="1" applyAlignment="1">
      <alignment horizontal="right" vertical="center"/>
    </xf>
    <xf numFmtId="164" fontId="10" fillId="7" borderId="8" xfId="2" applyNumberFormat="1" applyFont="1" applyFill="1" applyBorder="1" applyAlignment="1">
      <alignment horizontal="right" vertical="center"/>
    </xf>
    <xf numFmtId="0" fontId="11" fillId="8" borderId="8" xfId="2" applyFont="1" applyFill="1" applyBorder="1" applyAlignment="1">
      <alignment vertical="center"/>
    </xf>
    <xf numFmtId="10" fontId="10" fillId="8" borderId="12" xfId="2" applyNumberFormat="1" applyFont="1" applyFill="1" applyBorder="1" applyAlignment="1">
      <alignment vertical="center"/>
    </xf>
    <xf numFmtId="10" fontId="12" fillId="8" borderId="9" xfId="2" applyNumberFormat="1" applyFont="1" applyFill="1" applyBorder="1" applyAlignment="1">
      <alignment vertical="center"/>
    </xf>
    <xf numFmtId="4" fontId="10" fillId="8" borderId="8" xfId="2" applyNumberFormat="1" applyFont="1" applyFill="1" applyBorder="1" applyAlignment="1">
      <alignment vertical="center"/>
    </xf>
    <xf numFmtId="10" fontId="12" fillId="8" borderId="13" xfId="2" applyNumberFormat="1" applyFont="1" applyFill="1" applyBorder="1" applyAlignment="1">
      <alignment vertical="center"/>
    </xf>
    <xf numFmtId="49" fontId="13" fillId="3" borderId="14" xfId="2" applyNumberFormat="1" applyFont="1" applyFill="1" applyBorder="1" applyAlignment="1">
      <alignment vertical="center"/>
    </xf>
    <xf numFmtId="49" fontId="13" fillId="3" borderId="2" xfId="2" applyNumberFormat="1" applyFont="1" applyFill="1" applyBorder="1" applyAlignment="1">
      <alignment horizontal="left" vertical="center" wrapText="1"/>
    </xf>
    <xf numFmtId="164" fontId="3" fillId="3" borderId="2" xfId="2" applyNumberFormat="1" applyFont="1" applyFill="1" applyBorder="1" applyAlignment="1">
      <alignment horizontal="right" vertical="center"/>
    </xf>
    <xf numFmtId="164" fontId="13" fillId="3" borderId="2" xfId="2" applyNumberFormat="1" applyFont="1" applyFill="1" applyBorder="1" applyAlignment="1">
      <alignment horizontal="right" vertical="center"/>
    </xf>
    <xf numFmtId="164" fontId="10" fillId="3" borderId="2" xfId="2" applyNumberFormat="1" applyFont="1" applyFill="1" applyBorder="1" applyAlignment="1">
      <alignment horizontal="right" vertical="center"/>
    </xf>
    <xf numFmtId="0" fontId="3" fillId="3" borderId="2" xfId="2" applyFont="1" applyFill="1" applyBorder="1" applyAlignment="1">
      <alignment vertical="center"/>
    </xf>
    <xf numFmtId="10" fontId="13" fillId="3" borderId="15" xfId="2" applyNumberFormat="1" applyFont="1" applyFill="1" applyBorder="1" applyAlignment="1">
      <alignment vertical="center"/>
    </xf>
    <xf numFmtId="10" fontId="13" fillId="3" borderId="16" xfId="2" applyNumberFormat="1" applyFont="1" applyFill="1" applyBorder="1" applyAlignment="1">
      <alignment vertical="center"/>
    </xf>
    <xf numFmtId="10" fontId="13" fillId="3" borderId="17" xfId="2" applyNumberFormat="1" applyFont="1" applyFill="1" applyBorder="1" applyAlignment="1">
      <alignment vertical="center"/>
    </xf>
    <xf numFmtId="49" fontId="13" fillId="3" borderId="18" xfId="2" applyNumberFormat="1" applyFont="1" applyFill="1" applyBorder="1" applyAlignment="1">
      <alignment vertical="center"/>
    </xf>
    <xf numFmtId="164" fontId="3" fillId="3" borderId="1" xfId="2" applyNumberFormat="1" applyFont="1" applyFill="1" applyBorder="1" applyAlignment="1">
      <alignment horizontal="right" vertical="center"/>
    </xf>
    <xf numFmtId="164" fontId="13" fillId="3" borderId="1" xfId="2" applyNumberFormat="1" applyFont="1" applyFill="1" applyBorder="1" applyAlignment="1">
      <alignment horizontal="right" vertical="center"/>
    </xf>
    <xf numFmtId="164" fontId="10" fillId="3" borderId="1" xfId="2" applyNumberFormat="1" applyFont="1" applyFill="1" applyBorder="1" applyAlignment="1">
      <alignment horizontal="right" vertical="center"/>
    </xf>
    <xf numFmtId="0" fontId="3" fillId="3" borderId="1" xfId="2" applyFont="1" applyFill="1" applyBorder="1" applyAlignment="1">
      <alignment vertical="center"/>
    </xf>
    <xf numFmtId="10" fontId="13" fillId="3" borderId="4" xfId="2" applyNumberFormat="1" applyFont="1" applyFill="1" applyBorder="1" applyAlignment="1">
      <alignment vertical="center"/>
    </xf>
    <xf numFmtId="10" fontId="13" fillId="3" borderId="3" xfId="2" applyNumberFormat="1" applyFont="1" applyFill="1" applyBorder="1" applyAlignment="1">
      <alignment vertical="center"/>
    </xf>
    <xf numFmtId="10" fontId="13" fillId="3" borderId="19" xfId="2" applyNumberFormat="1" applyFont="1" applyFill="1" applyBorder="1" applyAlignment="1">
      <alignment vertical="center"/>
    </xf>
    <xf numFmtId="49" fontId="13" fillId="3" borderId="1" xfId="2" applyNumberFormat="1" applyFont="1" applyFill="1" applyBorder="1" applyAlignment="1">
      <alignment horizontal="left" vertical="center" wrapText="1"/>
    </xf>
    <xf numFmtId="4" fontId="13" fillId="3" borderId="1" xfId="2" applyNumberFormat="1" applyFont="1" applyFill="1" applyBorder="1" applyAlignment="1">
      <alignment vertical="center"/>
    </xf>
    <xf numFmtId="0" fontId="13" fillId="0" borderId="0" xfId="3" applyFont="1" applyAlignment="1">
      <alignment vertical="center"/>
    </xf>
    <xf numFmtId="0" fontId="14" fillId="2" borderId="18" xfId="0" applyFont="1" applyFill="1" applyBorder="1" applyAlignment="1">
      <alignment vertical="center"/>
    </xf>
    <xf numFmtId="0" fontId="14" fillId="2" borderId="1" xfId="0" applyFont="1" applyFill="1" applyBorder="1" applyAlignment="1">
      <alignment vertical="center" wrapText="1"/>
    </xf>
    <xf numFmtId="164" fontId="14" fillId="2" borderId="1" xfId="0" applyNumberFormat="1" applyFont="1" applyFill="1" applyBorder="1" applyAlignment="1">
      <alignment horizontal="right" vertical="center"/>
    </xf>
    <xf numFmtId="164" fontId="13" fillId="2" borderId="1" xfId="2" applyNumberFormat="1" applyFont="1" applyFill="1" applyBorder="1" applyAlignment="1">
      <alignment horizontal="right" vertical="center"/>
    </xf>
    <xf numFmtId="0" fontId="13" fillId="2" borderId="1" xfId="3" applyFont="1" applyFill="1" applyBorder="1" applyAlignment="1">
      <alignment vertical="center"/>
    </xf>
    <xf numFmtId="10" fontId="13" fillId="2" borderId="4" xfId="2" applyNumberFormat="1" applyFont="1" applyFill="1" applyBorder="1" applyAlignment="1">
      <alignment vertical="center"/>
    </xf>
    <xf numFmtId="10" fontId="13" fillId="2" borderId="3" xfId="3" applyNumberFormat="1" applyFont="1" applyFill="1" applyBorder="1" applyAlignment="1">
      <alignment vertical="center"/>
    </xf>
    <xf numFmtId="4" fontId="13" fillId="2" borderId="1" xfId="3" applyNumberFormat="1" applyFont="1" applyFill="1" applyBorder="1" applyAlignment="1">
      <alignment vertical="center" wrapText="1"/>
    </xf>
    <xf numFmtId="10" fontId="13" fillId="2" borderId="19" xfId="3" applyNumberFormat="1" applyFont="1" applyFill="1" applyBorder="1" applyAlignment="1">
      <alignment vertical="center" wrapText="1"/>
    </xf>
    <xf numFmtId="10" fontId="13" fillId="2" borderId="19" xfId="2" applyNumberFormat="1" applyFont="1" applyFill="1" applyBorder="1" applyAlignment="1">
      <alignment vertical="center" wrapText="1"/>
    </xf>
    <xf numFmtId="10" fontId="13" fillId="0" borderId="19" xfId="2" applyNumberFormat="1" applyFont="1" applyBorder="1" applyAlignment="1">
      <alignment vertical="center" wrapText="1"/>
    </xf>
    <xf numFmtId="0" fontId="13" fillId="2" borderId="19" xfId="2" applyFont="1" applyFill="1" applyBorder="1" applyAlignment="1">
      <alignment vertical="center" wrapText="1"/>
    </xf>
    <xf numFmtId="10" fontId="13" fillId="2" borderId="19" xfId="2" applyNumberFormat="1" applyFont="1" applyFill="1" applyBorder="1" applyAlignment="1">
      <alignment horizontal="left" vertical="top" wrapText="1"/>
    </xf>
    <xf numFmtId="10" fontId="13" fillId="2" borderId="19" xfId="2" applyNumberFormat="1" applyFont="1" applyFill="1" applyBorder="1" applyAlignment="1">
      <alignment vertical="center"/>
    </xf>
    <xf numFmtId="0" fontId="13" fillId="3" borderId="1" xfId="2" applyFont="1" applyFill="1" applyBorder="1" applyAlignment="1">
      <alignment horizontal="left" vertical="center" wrapText="1"/>
    </xf>
    <xf numFmtId="0" fontId="16" fillId="2" borderId="18" xfId="0" applyFont="1" applyFill="1" applyBorder="1" applyAlignment="1">
      <alignment vertical="center"/>
    </xf>
    <xf numFmtId="164" fontId="14" fillId="0" borderId="1" xfId="0" applyNumberFormat="1" applyFont="1" applyBorder="1" applyAlignment="1">
      <alignment horizontal="right" vertical="center"/>
    </xf>
    <xf numFmtId="0" fontId="13" fillId="0" borderId="1" xfId="3" applyFont="1" applyBorder="1" applyAlignment="1">
      <alignment vertical="center"/>
    </xf>
    <xf numFmtId="10" fontId="13" fillId="0" borderId="4" xfId="2" applyNumberFormat="1" applyFont="1" applyBorder="1" applyAlignment="1">
      <alignment vertical="center"/>
    </xf>
    <xf numFmtId="10" fontId="13" fillId="0" borderId="3" xfId="3" applyNumberFormat="1" applyFont="1" applyBorder="1" applyAlignment="1">
      <alignment vertical="center"/>
    </xf>
    <xf numFmtId="4" fontId="13" fillId="0" borderId="1" xfId="3" applyNumberFormat="1" applyFont="1" applyBorder="1" applyAlignment="1">
      <alignment vertical="center" wrapText="1"/>
    </xf>
    <xf numFmtId="164" fontId="13" fillId="2" borderId="1" xfId="5" applyNumberFormat="1" applyFont="1" applyFill="1" applyBorder="1" applyAlignment="1">
      <alignment horizontal="right" vertical="center"/>
    </xf>
    <xf numFmtId="2" fontId="13" fillId="2" borderId="19" xfId="3" applyNumberFormat="1" applyFont="1" applyFill="1" applyBorder="1" applyAlignment="1">
      <alignment vertical="center" wrapText="1"/>
    </xf>
    <xf numFmtId="164" fontId="13" fillId="2" borderId="1" xfId="3" applyNumberFormat="1" applyFont="1" applyFill="1" applyBorder="1" applyAlignment="1">
      <alignment horizontal="right" vertical="center"/>
    </xf>
    <xf numFmtId="2" fontId="13" fillId="0" borderId="19" xfId="3" applyNumberFormat="1" applyFont="1" applyBorder="1" applyAlignment="1">
      <alignment vertical="center" wrapText="1"/>
    </xf>
    <xf numFmtId="164" fontId="13" fillId="0" borderId="1" xfId="5" applyNumberFormat="1" applyFont="1" applyBorder="1" applyAlignment="1">
      <alignment horizontal="right" vertical="center"/>
    </xf>
    <xf numFmtId="49" fontId="13" fillId="0" borderId="18" xfId="2" applyNumberFormat="1" applyFont="1" applyBorder="1" applyAlignment="1">
      <alignment vertical="center"/>
    </xf>
    <xf numFmtId="0" fontId="13" fillId="0" borderId="1" xfId="2" applyFont="1" applyBorder="1" applyAlignment="1">
      <alignment horizontal="left" vertical="center" wrapText="1"/>
    </xf>
    <xf numFmtId="164" fontId="3" fillId="0" borderId="1" xfId="2" applyNumberFormat="1" applyFont="1" applyBorder="1" applyAlignment="1">
      <alignment horizontal="right" vertical="center"/>
    </xf>
    <xf numFmtId="164" fontId="13" fillId="0" borderId="1" xfId="2" applyNumberFormat="1" applyFont="1" applyBorder="1" applyAlignment="1">
      <alignment horizontal="right" vertical="center"/>
    </xf>
    <xf numFmtId="0" fontId="3" fillId="0" borderId="1" xfId="2" applyFont="1" applyBorder="1" applyAlignment="1">
      <alignment vertical="center"/>
    </xf>
    <xf numFmtId="10" fontId="13" fillId="0" borderId="3" xfId="2" applyNumberFormat="1" applyFont="1" applyBorder="1" applyAlignment="1">
      <alignment vertical="center"/>
    </xf>
    <xf numFmtId="4" fontId="13" fillId="0" borderId="1" xfId="2" applyNumberFormat="1" applyFont="1" applyBorder="1" applyAlignment="1">
      <alignment vertical="center"/>
    </xf>
    <xf numFmtId="10" fontId="13" fillId="0" borderId="19" xfId="2" applyNumberFormat="1" applyFont="1" applyBorder="1" applyAlignment="1">
      <alignment vertical="center"/>
    </xf>
    <xf numFmtId="49" fontId="13" fillId="0" borderId="1" xfId="2" applyNumberFormat="1" applyFont="1" applyBorder="1" applyAlignment="1">
      <alignment horizontal="left" vertical="center" wrapText="1"/>
    </xf>
    <xf numFmtId="10" fontId="17" fillId="0" borderId="4" xfId="2" applyNumberFormat="1" applyFont="1" applyBorder="1" applyAlignment="1">
      <alignment vertical="center"/>
    </xf>
    <xf numFmtId="0" fontId="3" fillId="2" borderId="1" xfId="2" applyFont="1" applyFill="1" applyBorder="1" applyAlignment="1">
      <alignment vertical="center"/>
    </xf>
    <xf numFmtId="10" fontId="13" fillId="2" borderId="3" xfId="2" applyNumberFormat="1" applyFont="1" applyFill="1" applyBorder="1" applyAlignment="1">
      <alignment vertical="center"/>
    </xf>
    <xf numFmtId="4" fontId="13" fillId="2" borderId="3" xfId="2" applyNumberFormat="1" applyFont="1" applyFill="1" applyBorder="1" applyAlignment="1">
      <alignment vertical="center"/>
    </xf>
    <xf numFmtId="0" fontId="16" fillId="0" borderId="18" xfId="0" applyFont="1" applyBorder="1" applyAlignment="1">
      <alignment vertical="center"/>
    </xf>
    <xf numFmtId="0" fontId="16" fillId="0" borderId="1" xfId="0" applyFont="1" applyBorder="1" applyAlignment="1">
      <alignment vertical="center" wrapText="1"/>
    </xf>
    <xf numFmtId="4" fontId="16" fillId="0" borderId="1" xfId="0" applyNumberFormat="1" applyFont="1" applyBorder="1" applyAlignment="1">
      <alignment vertical="center"/>
    </xf>
    <xf numFmtId="4" fontId="17" fillId="0" borderId="1" xfId="3" applyNumberFormat="1" applyFont="1" applyBorder="1" applyAlignment="1">
      <alignment horizontal="right" vertical="center" wrapText="1"/>
    </xf>
    <xf numFmtId="0" fontId="18" fillId="0" borderId="1" xfId="2" applyFont="1" applyBorder="1" applyAlignment="1">
      <alignment vertical="center"/>
    </xf>
    <xf numFmtId="10" fontId="17" fillId="0" borderId="3" xfId="2" applyNumberFormat="1" applyFont="1" applyBorder="1" applyAlignment="1">
      <alignment vertical="center"/>
    </xf>
    <xf numFmtId="4" fontId="17" fillId="0" borderId="1" xfId="3" applyNumberFormat="1" applyFont="1" applyBorder="1" applyAlignment="1">
      <alignment vertical="center" wrapText="1"/>
    </xf>
    <xf numFmtId="49" fontId="13" fillId="0" borderId="20" xfId="2" applyNumberFormat="1" applyFont="1" applyBorder="1" applyAlignment="1">
      <alignment horizontal="left" vertical="center" wrapText="1"/>
    </xf>
    <xf numFmtId="10" fontId="13" fillId="0" borderId="21" xfId="2" applyNumberFormat="1" applyFont="1" applyBorder="1" applyAlignment="1">
      <alignment vertical="center"/>
    </xf>
    <xf numFmtId="49" fontId="10" fillId="7" borderId="6" xfId="2" applyNumberFormat="1" applyFont="1" applyFill="1" applyBorder="1" applyAlignment="1">
      <alignment vertical="center"/>
    </xf>
    <xf numFmtId="49" fontId="10" fillId="7" borderId="7" xfId="2" applyNumberFormat="1" applyFont="1" applyFill="1" applyBorder="1" applyAlignment="1">
      <alignment horizontal="left" vertical="center" wrapText="1"/>
    </xf>
    <xf numFmtId="164" fontId="11" fillId="7" borderId="7" xfId="2" applyNumberFormat="1" applyFont="1" applyFill="1" applyBorder="1" applyAlignment="1">
      <alignment horizontal="right" vertical="center"/>
    </xf>
    <xf numFmtId="164" fontId="10" fillId="9" borderId="7" xfId="2" applyNumberFormat="1" applyFont="1" applyFill="1" applyBorder="1" applyAlignment="1">
      <alignment horizontal="right" vertical="center"/>
    </xf>
    <xf numFmtId="164" fontId="10" fillId="7" borderId="7" xfId="2" applyNumberFormat="1" applyFont="1" applyFill="1" applyBorder="1" applyAlignment="1">
      <alignment horizontal="right" vertical="center"/>
    </xf>
    <xf numFmtId="0" fontId="11" fillId="8" borderId="7" xfId="2" applyFont="1" applyFill="1" applyBorder="1" applyAlignment="1">
      <alignment vertical="center"/>
    </xf>
    <xf numFmtId="10" fontId="10" fillId="9" borderId="22" xfId="2" applyNumberFormat="1" applyFont="1" applyFill="1" applyBorder="1" applyAlignment="1">
      <alignment vertical="center"/>
    </xf>
    <xf numFmtId="10" fontId="12" fillId="8" borderId="23" xfId="2" applyNumberFormat="1" applyFont="1" applyFill="1" applyBorder="1" applyAlignment="1">
      <alignment vertical="center"/>
    </xf>
    <xf numFmtId="10" fontId="12" fillId="8" borderId="10" xfId="2" applyNumberFormat="1" applyFont="1" applyFill="1" applyBorder="1" applyAlignment="1">
      <alignment vertical="center"/>
    </xf>
    <xf numFmtId="0" fontId="19" fillId="0" borderId="0" xfId="2" applyFont="1" applyAlignment="1">
      <alignment vertical="center"/>
    </xf>
    <xf numFmtId="0" fontId="3" fillId="0" borderId="0" xfId="2" applyFont="1" applyAlignment="1">
      <alignment vertical="center" wrapText="1"/>
    </xf>
    <xf numFmtId="0" fontId="6" fillId="0" borderId="0" xfId="2" applyFont="1" applyAlignment="1">
      <alignment vertical="center"/>
    </xf>
    <xf numFmtId="0" fontId="6" fillId="0" borderId="0" xfId="2" applyFont="1" applyAlignment="1">
      <alignment horizontal="left" vertical="center" wrapText="1"/>
    </xf>
    <xf numFmtId="10" fontId="13" fillId="0" borderId="1" xfId="2" applyNumberFormat="1" applyFont="1" applyBorder="1" applyAlignment="1">
      <alignment vertical="center"/>
    </xf>
    <xf numFmtId="10" fontId="13" fillId="3" borderId="1" xfId="2" applyNumberFormat="1" applyFont="1" applyFill="1" applyBorder="1" applyAlignment="1">
      <alignment vertical="center"/>
    </xf>
    <xf numFmtId="10" fontId="3" fillId="0" borderId="1" xfId="2" applyNumberFormat="1" applyFont="1" applyBorder="1" applyAlignment="1">
      <alignment vertical="center"/>
    </xf>
    <xf numFmtId="0" fontId="13" fillId="0" borderId="19" xfId="3" applyFont="1" applyBorder="1" applyAlignment="1">
      <alignment vertical="center" wrapText="1"/>
    </xf>
    <xf numFmtId="0" fontId="5" fillId="0" borderId="0" xfId="2" applyFont="1" applyAlignment="1">
      <alignment horizontal="right" vertical="center"/>
    </xf>
    <xf numFmtId="0" fontId="5" fillId="0" borderId="0" xfId="2" applyFont="1" applyAlignment="1">
      <alignment horizontal="center" vertical="center"/>
    </xf>
    <xf numFmtId="0" fontId="6" fillId="0" borderId="0" xfId="2" applyFont="1" applyAlignment="1">
      <alignment horizontal="left" vertical="center" wrapText="1"/>
    </xf>
    <xf numFmtId="0" fontId="20" fillId="0" borderId="0" xfId="2" applyFont="1" applyAlignment="1">
      <alignment horizontal="center" vertical="center"/>
    </xf>
    <xf numFmtId="0" fontId="7" fillId="0" borderId="0" xfId="2" applyFont="1" applyAlignment="1">
      <alignment horizontal="center" vertical="center"/>
    </xf>
    <xf numFmtId="0" fontId="4" fillId="0" borderId="0" xfId="2" applyFont="1" applyAlignment="1">
      <alignment horizontal="center" vertical="center"/>
    </xf>
  </cellXfs>
  <cellStyles count="6">
    <cellStyle name="Čárka 2" xfId="1"/>
    <cellStyle name="Normální" xfId="0" builtinId="0"/>
    <cellStyle name="Normální 4" xfId="2"/>
    <cellStyle name="Normální 4 2" xfId="3"/>
    <cellStyle name="Normální 4 3" xfId="4"/>
    <cellStyle name="normální_Rozpocet_Chem_1_3_final_s_popisem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zoomScale="90" zoomScaleNormal="90" workbookViewId="0">
      <pane xSplit="5" ySplit="8" topLeftCell="F85" activePane="bottomRight" state="frozen"/>
      <selection activeCell="C30" sqref="C30"/>
      <selection pane="topRight" activeCell="C30" sqref="C30"/>
      <selection pane="bottomLeft" activeCell="C30" sqref="C30"/>
      <selection pane="bottomRight" sqref="A1:I1"/>
    </sheetView>
  </sheetViews>
  <sheetFormatPr defaultColWidth="9.140625" defaultRowHeight="12.75" x14ac:dyDescent="0.25"/>
  <cols>
    <col min="1" max="1" width="18.5703125" style="1" customWidth="1"/>
    <col min="2" max="2" width="40.7109375" style="106" customWidth="1"/>
    <col min="3" max="3" width="15.140625" style="7" bestFit="1" customWidth="1"/>
    <col min="4" max="4" width="11" style="7" customWidth="1"/>
    <col min="5" max="5" width="18.85546875" style="7" customWidth="1"/>
    <col min="6" max="6" width="8" style="1" customWidth="1"/>
    <col min="7" max="7" width="11.140625" style="2" customWidth="1"/>
    <col min="8" max="8" width="11.28515625" style="2" customWidth="1"/>
    <col min="9" max="9" width="22.42578125" style="1" customWidth="1"/>
    <col min="10" max="10" width="77.42578125" style="1" customWidth="1"/>
    <col min="11" max="16384" width="9.140625" style="1"/>
  </cols>
  <sheetData>
    <row r="1" spans="1:10" ht="20.25" customHeight="1" x14ac:dyDescent="0.25">
      <c r="A1" s="116" t="s">
        <v>180</v>
      </c>
      <c r="B1" s="116"/>
      <c r="C1" s="116"/>
      <c r="D1" s="116"/>
      <c r="E1" s="116"/>
      <c r="F1" s="116"/>
      <c r="G1" s="116"/>
      <c r="H1" s="116"/>
      <c r="I1" s="116"/>
      <c r="J1" s="113" t="s">
        <v>177</v>
      </c>
    </row>
    <row r="2" spans="1:10" ht="17.25" customHeight="1" x14ac:dyDescent="0.25">
      <c r="A2" s="3"/>
      <c r="B2" s="114"/>
      <c r="C2" s="114"/>
      <c r="D2" s="114"/>
      <c r="E2" s="114"/>
      <c r="F2" s="114"/>
      <c r="H2" s="1"/>
    </row>
    <row r="3" spans="1:10" ht="17.25" customHeight="1" x14ac:dyDescent="0.25">
      <c r="A3" s="4" t="s">
        <v>1</v>
      </c>
      <c r="B3" s="115" t="s">
        <v>2</v>
      </c>
      <c r="C3" s="115"/>
      <c r="D3" s="115"/>
      <c r="E3" s="115"/>
      <c r="F3" s="115"/>
      <c r="H3" s="1"/>
    </row>
    <row r="4" spans="1:10" ht="33" customHeight="1" x14ac:dyDescent="0.25">
      <c r="A4" s="4" t="s">
        <v>3</v>
      </c>
      <c r="B4" s="115" t="s">
        <v>175</v>
      </c>
      <c r="C4" s="115"/>
      <c r="D4" s="115"/>
      <c r="E4" s="115"/>
      <c r="F4" s="115"/>
      <c r="H4" s="1"/>
    </row>
    <row r="5" spans="1:10" ht="15.75" x14ac:dyDescent="0.25">
      <c r="A5" s="4" t="s">
        <v>4</v>
      </c>
      <c r="B5" s="115" t="s">
        <v>178</v>
      </c>
      <c r="C5" s="115"/>
      <c r="D5" s="115"/>
      <c r="E5" s="115"/>
      <c r="F5" s="115"/>
      <c r="H5" s="1"/>
    </row>
    <row r="7" spans="1:10" ht="13.5" thickBot="1" x14ac:dyDescent="0.3">
      <c r="A7" s="5"/>
      <c r="B7" s="6"/>
      <c r="G7" s="8"/>
      <c r="H7" s="8"/>
      <c r="I7" s="8"/>
    </row>
    <row r="8" spans="1:10" s="9" customFormat="1" ht="31.5" customHeight="1" thickBot="1" x14ac:dyDescent="0.3">
      <c r="A8" s="10" t="s">
        <v>5</v>
      </c>
      <c r="B8" s="11" t="s">
        <v>6</v>
      </c>
      <c r="C8" s="12" t="s">
        <v>7</v>
      </c>
      <c r="D8" s="12" t="s">
        <v>8</v>
      </c>
      <c r="E8" s="13" t="s">
        <v>9</v>
      </c>
      <c r="F8" s="14" t="s">
        <v>10</v>
      </c>
      <c r="G8" s="15" t="s">
        <v>11</v>
      </c>
      <c r="H8" s="16" t="s">
        <v>12</v>
      </c>
      <c r="I8" s="17" t="s">
        <v>13</v>
      </c>
      <c r="J8" s="17" t="s">
        <v>14</v>
      </c>
    </row>
    <row r="9" spans="1:10" ht="15" x14ac:dyDescent="0.25">
      <c r="A9" s="18" t="s">
        <v>15</v>
      </c>
      <c r="B9" s="19" t="s">
        <v>16</v>
      </c>
      <c r="C9" s="20"/>
      <c r="D9" s="21"/>
      <c r="E9" s="22">
        <f>SUBTOTAL(9,E10:E90)</f>
        <v>1704804.69</v>
      </c>
      <c r="F9" s="23">
        <v>1</v>
      </c>
      <c r="G9" s="24">
        <f>SUM(G10+G87+G88)</f>
        <v>1</v>
      </c>
      <c r="H9" s="25"/>
      <c r="I9" s="26"/>
      <c r="J9" s="27"/>
    </row>
    <row r="10" spans="1:10" ht="15" x14ac:dyDescent="0.25">
      <c r="A10" s="28" t="s">
        <v>17</v>
      </c>
      <c r="B10" s="29" t="s">
        <v>18</v>
      </c>
      <c r="C10" s="30"/>
      <c r="D10" s="31"/>
      <c r="E10" s="32">
        <f>SUBTOTAL(9,E11:E86)</f>
        <v>1629832.4</v>
      </c>
      <c r="F10" s="33">
        <v>2</v>
      </c>
      <c r="G10" s="34">
        <f t="shared" ref="G10:G25" si="0">E10/$E$9</f>
        <v>0.95602294477498184</v>
      </c>
      <c r="H10" s="35"/>
      <c r="I10" s="35"/>
      <c r="J10" s="36"/>
    </row>
    <row r="11" spans="1:10" ht="15" x14ac:dyDescent="0.25">
      <c r="A11" s="37" t="s">
        <v>19</v>
      </c>
      <c r="B11" s="29" t="s">
        <v>20</v>
      </c>
      <c r="C11" s="38"/>
      <c r="D11" s="39"/>
      <c r="E11" s="40">
        <f>SUBTOTAL(9,E12:E21)</f>
        <v>49990</v>
      </c>
      <c r="F11" s="41">
        <v>3</v>
      </c>
      <c r="G11" s="42">
        <f t="shared" si="0"/>
        <v>2.932300708299905E-2</v>
      </c>
      <c r="H11" s="43"/>
      <c r="I11" s="43"/>
      <c r="J11" s="44"/>
    </row>
    <row r="12" spans="1:10" ht="15" x14ac:dyDescent="0.25">
      <c r="A12" s="37" t="s">
        <v>21</v>
      </c>
      <c r="B12" s="45" t="s">
        <v>22</v>
      </c>
      <c r="C12" s="38"/>
      <c r="D12" s="39"/>
      <c r="E12" s="40">
        <f>SUBTOTAL(9,E13:E15)</f>
        <v>49990</v>
      </c>
      <c r="F12" s="41">
        <v>4</v>
      </c>
      <c r="G12" s="42">
        <f t="shared" si="0"/>
        <v>2.932300708299905E-2</v>
      </c>
      <c r="H12" s="43"/>
      <c r="I12" s="46"/>
      <c r="J12" s="44"/>
    </row>
    <row r="13" spans="1:10" s="47" customFormat="1" ht="15" x14ac:dyDescent="0.25">
      <c r="A13" s="48" t="s">
        <v>23</v>
      </c>
      <c r="B13" s="49" t="s">
        <v>24</v>
      </c>
      <c r="C13" s="50"/>
      <c r="D13" s="50"/>
      <c r="E13" s="51">
        <v>49990</v>
      </c>
      <c r="F13" s="52"/>
      <c r="G13" s="53">
        <f t="shared" si="0"/>
        <v>2.932300708299905E-2</v>
      </c>
      <c r="H13" s="54"/>
      <c r="I13" s="55"/>
      <c r="J13" s="57"/>
    </row>
    <row r="14" spans="1:10" s="47" customFormat="1" ht="15" x14ac:dyDescent="0.25">
      <c r="A14" s="48"/>
      <c r="B14" s="49"/>
      <c r="C14" s="50"/>
      <c r="D14" s="50"/>
      <c r="E14" s="51">
        <v>0</v>
      </c>
      <c r="F14" s="52"/>
      <c r="G14" s="53">
        <f t="shared" si="0"/>
        <v>0</v>
      </c>
      <c r="H14" s="54"/>
      <c r="I14" s="55"/>
      <c r="J14" s="56"/>
    </row>
    <row r="15" spans="1:10" s="47" customFormat="1" ht="15" x14ac:dyDescent="0.25">
      <c r="A15" s="48"/>
      <c r="B15" s="49"/>
      <c r="C15" s="50"/>
      <c r="D15" s="50"/>
      <c r="E15" s="51">
        <v>0</v>
      </c>
      <c r="F15" s="52"/>
      <c r="G15" s="53">
        <f t="shared" si="0"/>
        <v>0</v>
      </c>
      <c r="H15" s="54"/>
      <c r="I15" s="55"/>
      <c r="J15" s="56"/>
    </row>
    <row r="16" spans="1:10" ht="15" x14ac:dyDescent="0.25">
      <c r="A16" s="37" t="s">
        <v>25</v>
      </c>
      <c r="B16" s="62" t="s">
        <v>26</v>
      </c>
      <c r="C16" s="38"/>
      <c r="D16" s="39"/>
      <c r="E16" s="40">
        <f>SUBTOTAL(9,E17:E18)</f>
        <v>0</v>
      </c>
      <c r="F16" s="41">
        <v>4</v>
      </c>
      <c r="G16" s="42">
        <f t="shared" si="0"/>
        <v>0</v>
      </c>
      <c r="H16" s="43"/>
      <c r="I16" s="46"/>
      <c r="J16" s="44"/>
    </row>
    <row r="17" spans="1:10" s="47" customFormat="1" ht="15" x14ac:dyDescent="0.25">
      <c r="A17" s="48"/>
      <c r="B17" s="49"/>
      <c r="C17" s="50"/>
      <c r="D17" s="50"/>
      <c r="E17" s="51">
        <v>0</v>
      </c>
      <c r="F17" s="52"/>
      <c r="G17" s="53">
        <f t="shared" si="0"/>
        <v>0</v>
      </c>
      <c r="H17" s="54"/>
      <c r="I17" s="55"/>
      <c r="J17" s="56"/>
    </row>
    <row r="18" spans="1:10" s="47" customFormat="1" ht="15" x14ac:dyDescent="0.25">
      <c r="A18" s="48"/>
      <c r="B18" s="49"/>
      <c r="C18" s="50"/>
      <c r="D18" s="50"/>
      <c r="E18" s="51">
        <v>0</v>
      </c>
      <c r="F18" s="52"/>
      <c r="G18" s="53">
        <f t="shared" si="0"/>
        <v>0</v>
      </c>
      <c r="H18" s="54"/>
      <c r="I18" s="55"/>
      <c r="J18" s="56"/>
    </row>
    <row r="19" spans="1:10" ht="15" x14ac:dyDescent="0.25">
      <c r="A19" s="37" t="s">
        <v>27</v>
      </c>
      <c r="B19" s="62" t="s">
        <v>28</v>
      </c>
      <c r="C19" s="38"/>
      <c r="D19" s="39"/>
      <c r="E19" s="40">
        <f>SUBTOTAL(9,E20:E21)</f>
        <v>0</v>
      </c>
      <c r="F19" s="41">
        <v>4</v>
      </c>
      <c r="G19" s="42">
        <f t="shared" si="0"/>
        <v>0</v>
      </c>
      <c r="H19" s="43"/>
      <c r="I19" s="46"/>
      <c r="J19" s="44"/>
    </row>
    <row r="20" spans="1:10" s="47" customFormat="1" ht="15" x14ac:dyDescent="0.25">
      <c r="A20" s="48"/>
      <c r="B20" s="49"/>
      <c r="C20" s="50"/>
      <c r="D20" s="50"/>
      <c r="E20" s="51">
        <v>0</v>
      </c>
      <c r="F20" s="52"/>
      <c r="G20" s="53">
        <f t="shared" si="0"/>
        <v>0</v>
      </c>
      <c r="H20" s="54"/>
      <c r="I20" s="55"/>
      <c r="J20" s="60"/>
    </row>
    <row r="21" spans="1:10" s="47" customFormat="1" ht="15" x14ac:dyDescent="0.25">
      <c r="A21" s="48"/>
      <c r="B21" s="49"/>
      <c r="C21" s="50"/>
      <c r="D21" s="50"/>
      <c r="E21" s="51">
        <v>0</v>
      </c>
      <c r="F21" s="52"/>
      <c r="G21" s="53">
        <f t="shared" si="0"/>
        <v>0</v>
      </c>
      <c r="H21" s="54"/>
      <c r="I21" s="55"/>
      <c r="J21" s="60"/>
    </row>
    <row r="22" spans="1:10" ht="15" x14ac:dyDescent="0.25">
      <c r="A22" s="37" t="s">
        <v>29</v>
      </c>
      <c r="B22" s="62" t="s">
        <v>30</v>
      </c>
      <c r="C22" s="38"/>
      <c r="D22" s="39"/>
      <c r="E22" s="40">
        <f>SUBTOTAL(9,E23:E86)</f>
        <v>1579842.4</v>
      </c>
      <c r="F22" s="41">
        <v>3</v>
      </c>
      <c r="G22" s="42">
        <f t="shared" si="0"/>
        <v>0.92669993769198278</v>
      </c>
      <c r="H22" s="43"/>
      <c r="I22" s="43"/>
      <c r="J22" s="44"/>
    </row>
    <row r="23" spans="1:10" ht="15" x14ac:dyDescent="0.25">
      <c r="A23" s="37" t="s">
        <v>31</v>
      </c>
      <c r="B23" s="45" t="s">
        <v>32</v>
      </c>
      <c r="C23" s="38"/>
      <c r="D23" s="39"/>
      <c r="E23" s="40">
        <f>SUBTOTAL(9,E24:E52)</f>
        <v>785792.4</v>
      </c>
      <c r="F23" s="41">
        <v>4</v>
      </c>
      <c r="G23" s="42">
        <f t="shared" si="0"/>
        <v>0.46092810784090466</v>
      </c>
      <c r="H23" s="43"/>
      <c r="I23" s="43"/>
      <c r="J23" s="44"/>
    </row>
    <row r="24" spans="1:10" ht="15" x14ac:dyDescent="0.25">
      <c r="A24" s="37" t="s">
        <v>33</v>
      </c>
      <c r="B24" s="45" t="s">
        <v>34</v>
      </c>
      <c r="C24" s="38"/>
      <c r="D24" s="39"/>
      <c r="E24" s="40">
        <f>SUBTOTAL(9,E25:E41)</f>
        <v>703050</v>
      </c>
      <c r="F24" s="41">
        <v>5</v>
      </c>
      <c r="G24" s="42">
        <f t="shared" si="0"/>
        <v>0.41239328125029973</v>
      </c>
      <c r="H24" s="43"/>
      <c r="I24" s="43"/>
      <c r="J24" s="44"/>
    </row>
    <row r="25" spans="1:10" ht="15" x14ac:dyDescent="0.25">
      <c r="A25" s="37" t="s">
        <v>35</v>
      </c>
      <c r="B25" s="45" t="s">
        <v>36</v>
      </c>
      <c r="C25" s="38"/>
      <c r="D25" s="39"/>
      <c r="E25" s="40">
        <f>SUBTOTAL(9,E26:E27)</f>
        <v>0</v>
      </c>
      <c r="F25" s="41">
        <v>6</v>
      </c>
      <c r="G25" s="42">
        <f t="shared" si="0"/>
        <v>0</v>
      </c>
      <c r="H25" s="43"/>
      <c r="I25" s="46"/>
      <c r="J25" s="44"/>
    </row>
    <row r="26" spans="1:10" s="47" customFormat="1" ht="15" x14ac:dyDescent="0.25">
      <c r="A26" s="48"/>
      <c r="B26" s="49"/>
      <c r="C26" s="50"/>
      <c r="D26" s="50"/>
      <c r="E26" s="71">
        <f t="shared" ref="E26:E27" si="1">C26*D26</f>
        <v>0</v>
      </c>
      <c r="F26" s="52"/>
      <c r="G26" s="53">
        <f t="shared" ref="G26:G28" si="2">E26/$E$9</f>
        <v>0</v>
      </c>
      <c r="H26" s="54"/>
      <c r="I26" s="55"/>
      <c r="J26" s="70"/>
    </row>
    <row r="27" spans="1:10" s="47" customFormat="1" ht="15" x14ac:dyDescent="0.25">
      <c r="A27" s="48"/>
      <c r="B27" s="49"/>
      <c r="C27" s="50"/>
      <c r="D27" s="50"/>
      <c r="E27" s="71">
        <f t="shared" si="1"/>
        <v>0</v>
      </c>
      <c r="F27" s="52"/>
      <c r="G27" s="53">
        <f t="shared" si="2"/>
        <v>0</v>
      </c>
      <c r="H27" s="54"/>
      <c r="I27" s="55"/>
      <c r="J27" s="70"/>
    </row>
    <row r="28" spans="1:10" ht="15.75" customHeight="1" x14ac:dyDescent="0.25">
      <c r="A28" s="37" t="s">
        <v>37</v>
      </c>
      <c r="B28" s="45" t="s">
        <v>38</v>
      </c>
      <c r="C28" s="38"/>
      <c r="D28" s="39"/>
      <c r="E28" s="40">
        <f>SUBTOTAL(9,E29:E31)</f>
        <v>244800</v>
      </c>
      <c r="F28" s="41">
        <v>6</v>
      </c>
      <c r="G28" s="42">
        <f t="shared" si="2"/>
        <v>0.14359416151066548</v>
      </c>
      <c r="H28" s="43"/>
      <c r="I28" s="46"/>
      <c r="J28" s="44"/>
    </row>
    <row r="29" spans="1:10" s="47" customFormat="1" ht="120" x14ac:dyDescent="0.25">
      <c r="A29" s="48" t="s">
        <v>40</v>
      </c>
      <c r="B29" s="49" t="s">
        <v>41</v>
      </c>
      <c r="C29" s="50">
        <v>340</v>
      </c>
      <c r="D29" s="50">
        <v>720</v>
      </c>
      <c r="E29" s="51">
        <f t="shared" ref="E29" si="3">C29*D29</f>
        <v>244800</v>
      </c>
      <c r="F29" s="52"/>
      <c r="G29" s="53">
        <f t="shared" ref="G29:G32" si="4">E29/$E$9</f>
        <v>0.14359416151066548</v>
      </c>
      <c r="H29" s="54"/>
      <c r="I29" s="55" t="s">
        <v>179</v>
      </c>
      <c r="J29" s="70" t="s">
        <v>43</v>
      </c>
    </row>
    <row r="30" spans="1:10" s="47" customFormat="1" ht="15" x14ac:dyDescent="0.25">
      <c r="A30" s="48"/>
      <c r="B30" s="49"/>
      <c r="C30" s="50"/>
      <c r="D30" s="50"/>
      <c r="E30" s="51">
        <f t="shared" ref="E30:E31" si="5">C30*D30</f>
        <v>0</v>
      </c>
      <c r="F30" s="52"/>
      <c r="G30" s="53">
        <f t="shared" si="4"/>
        <v>0</v>
      </c>
      <c r="H30" s="54"/>
      <c r="I30" s="55"/>
      <c r="J30" s="70"/>
    </row>
    <row r="31" spans="1:10" s="47" customFormat="1" ht="15" x14ac:dyDescent="0.25">
      <c r="A31" s="48"/>
      <c r="B31" s="49"/>
      <c r="C31" s="50"/>
      <c r="D31" s="50"/>
      <c r="E31" s="51">
        <f t="shared" si="5"/>
        <v>0</v>
      </c>
      <c r="F31" s="52"/>
      <c r="G31" s="53">
        <f t="shared" si="4"/>
        <v>0</v>
      </c>
      <c r="H31" s="54"/>
      <c r="I31" s="55"/>
      <c r="J31" s="70"/>
    </row>
    <row r="32" spans="1:10" ht="15" x14ac:dyDescent="0.25">
      <c r="A32" s="37" t="s">
        <v>45</v>
      </c>
      <c r="B32" s="45" t="s">
        <v>46</v>
      </c>
      <c r="C32" s="38"/>
      <c r="D32" s="39"/>
      <c r="E32" s="40">
        <f>SUBTOTAL(9,E33:E40)</f>
        <v>458250</v>
      </c>
      <c r="F32" s="41">
        <v>6</v>
      </c>
      <c r="G32" s="42">
        <f t="shared" si="4"/>
        <v>0.26879911973963422</v>
      </c>
      <c r="H32" s="43"/>
      <c r="I32" s="46"/>
      <c r="J32" s="44"/>
    </row>
    <row r="33" spans="1:10" s="47" customFormat="1" ht="60" x14ac:dyDescent="0.25">
      <c r="A33" s="48" t="s">
        <v>48</v>
      </c>
      <c r="B33" s="49" t="s">
        <v>49</v>
      </c>
      <c r="C33" s="50">
        <v>260</v>
      </c>
      <c r="D33" s="50">
        <v>960</v>
      </c>
      <c r="E33" s="69">
        <f t="shared" ref="E33:E38" si="6">C33*D33</f>
        <v>249600</v>
      </c>
      <c r="F33" s="52"/>
      <c r="G33" s="53">
        <f t="shared" ref="G33:G36" si="7">E33/$E$9</f>
        <v>0.14640973330499227</v>
      </c>
      <c r="H33" s="54"/>
      <c r="I33" s="55" t="s">
        <v>44</v>
      </c>
      <c r="J33" s="70" t="s">
        <v>50</v>
      </c>
    </row>
    <row r="34" spans="1:10" s="47" customFormat="1" ht="60" x14ac:dyDescent="0.25">
      <c r="A34" s="48" t="s">
        <v>51</v>
      </c>
      <c r="B34" s="49" t="s">
        <v>52</v>
      </c>
      <c r="C34" s="50">
        <v>0</v>
      </c>
      <c r="D34" s="64">
        <v>240</v>
      </c>
      <c r="E34" s="73">
        <f t="shared" si="6"/>
        <v>0</v>
      </c>
      <c r="F34" s="65"/>
      <c r="G34" s="66">
        <f t="shared" si="7"/>
        <v>0</v>
      </c>
      <c r="H34" s="67"/>
      <c r="I34" s="68" t="s">
        <v>44</v>
      </c>
      <c r="J34" s="72" t="s">
        <v>53</v>
      </c>
    </row>
    <row r="35" spans="1:10" s="47" customFormat="1" ht="60" x14ac:dyDescent="0.25">
      <c r="A35" s="48" t="s">
        <v>54</v>
      </c>
      <c r="B35" s="49" t="s">
        <v>55</v>
      </c>
      <c r="C35" s="50">
        <v>260</v>
      </c>
      <c r="D35" s="50">
        <v>280</v>
      </c>
      <c r="E35" s="69">
        <f t="shared" si="6"/>
        <v>72800</v>
      </c>
      <c r="F35" s="52"/>
      <c r="G35" s="53">
        <f t="shared" si="7"/>
        <v>4.2702838880622741E-2</v>
      </c>
      <c r="H35" s="54"/>
      <c r="I35" s="55" t="s">
        <v>44</v>
      </c>
      <c r="J35" s="70" t="s">
        <v>56</v>
      </c>
    </row>
    <row r="36" spans="1:10" s="47" customFormat="1" ht="60" x14ac:dyDescent="0.25">
      <c r="A36" s="48" t="s">
        <v>57</v>
      </c>
      <c r="B36" s="49" t="s">
        <v>58</v>
      </c>
      <c r="C36" s="50">
        <v>0</v>
      </c>
      <c r="D36" s="64">
        <v>280</v>
      </c>
      <c r="E36" s="73">
        <f t="shared" si="6"/>
        <v>0</v>
      </c>
      <c r="F36" s="65"/>
      <c r="G36" s="66">
        <f t="shared" si="7"/>
        <v>0</v>
      </c>
      <c r="H36" s="67"/>
      <c r="I36" s="68" t="s">
        <v>44</v>
      </c>
      <c r="J36" s="72" t="s">
        <v>59</v>
      </c>
    </row>
    <row r="37" spans="1:10" s="47" customFormat="1" ht="60" x14ac:dyDescent="0.25">
      <c r="A37" s="48" t="s">
        <v>60</v>
      </c>
      <c r="B37" s="49" t="s">
        <v>61</v>
      </c>
      <c r="C37" s="50">
        <v>309</v>
      </c>
      <c r="D37" s="50">
        <v>400</v>
      </c>
      <c r="E37" s="69">
        <f t="shared" si="6"/>
        <v>123600</v>
      </c>
      <c r="F37" s="52"/>
      <c r="G37" s="53">
        <f t="shared" ref="G37:G38" si="8">E37/$E$9</f>
        <v>7.2500973703914437E-2</v>
      </c>
      <c r="H37" s="54"/>
      <c r="I37" s="55" t="s">
        <v>39</v>
      </c>
      <c r="J37" s="70" t="s">
        <v>62</v>
      </c>
    </row>
    <row r="38" spans="1:10" s="47" customFormat="1" ht="45" x14ac:dyDescent="0.25">
      <c r="A38" s="48" t="s">
        <v>63</v>
      </c>
      <c r="B38" s="49" t="s">
        <v>64</v>
      </c>
      <c r="C38" s="50">
        <v>245</v>
      </c>
      <c r="D38" s="50">
        <v>50</v>
      </c>
      <c r="E38" s="69">
        <f t="shared" si="6"/>
        <v>12250</v>
      </c>
      <c r="F38" s="52"/>
      <c r="G38" s="53">
        <f t="shared" si="8"/>
        <v>7.1855738501047884E-3</v>
      </c>
      <c r="H38" s="54"/>
      <c r="I38" s="55" t="s">
        <v>179</v>
      </c>
      <c r="J38" s="70" t="s">
        <v>65</v>
      </c>
    </row>
    <row r="39" spans="1:10" s="47" customFormat="1" ht="15" x14ac:dyDescent="0.25">
      <c r="A39" s="48"/>
      <c r="B39" s="49"/>
      <c r="C39" s="50"/>
      <c r="D39" s="50"/>
      <c r="E39" s="69">
        <f t="shared" ref="E39:E40" si="9">C39*D39</f>
        <v>0</v>
      </c>
      <c r="F39" s="52"/>
      <c r="G39" s="53">
        <f t="shared" ref="G39:G57" si="10">E39/$E$9</f>
        <v>0</v>
      </c>
      <c r="H39" s="54"/>
      <c r="I39" s="55"/>
      <c r="J39" s="70"/>
    </row>
    <row r="40" spans="1:10" s="47" customFormat="1" ht="15" x14ac:dyDescent="0.25">
      <c r="A40" s="48"/>
      <c r="B40" s="49"/>
      <c r="C40" s="50"/>
      <c r="D40" s="50"/>
      <c r="E40" s="69">
        <f t="shared" si="9"/>
        <v>0</v>
      </c>
      <c r="F40" s="52"/>
      <c r="G40" s="53">
        <f t="shared" si="10"/>
        <v>0</v>
      </c>
      <c r="H40" s="54"/>
      <c r="I40" s="55"/>
      <c r="J40" s="70"/>
    </row>
    <row r="41" spans="1:10" ht="15" x14ac:dyDescent="0.25">
      <c r="A41" s="37" t="s">
        <v>66</v>
      </c>
      <c r="B41" s="62" t="s">
        <v>67</v>
      </c>
      <c r="C41" s="38"/>
      <c r="D41" s="39"/>
      <c r="E41" s="40">
        <v>0</v>
      </c>
      <c r="F41" s="41">
        <v>6</v>
      </c>
      <c r="G41" s="42">
        <f t="shared" si="10"/>
        <v>0</v>
      </c>
      <c r="H41" s="43"/>
      <c r="I41" s="46"/>
      <c r="J41" s="44"/>
    </row>
    <row r="42" spans="1:10" ht="15" x14ac:dyDescent="0.25">
      <c r="A42" s="37" t="s">
        <v>68</v>
      </c>
      <c r="B42" s="62" t="s">
        <v>69</v>
      </c>
      <c r="C42" s="38"/>
      <c r="D42" s="39"/>
      <c r="E42" s="40">
        <f>SUBTOTAL(9,E43:E44)</f>
        <v>60710.400000000001</v>
      </c>
      <c r="F42" s="41">
        <v>5</v>
      </c>
      <c r="G42" s="42">
        <f t="shared" si="10"/>
        <v>3.5611352054645044E-2</v>
      </c>
      <c r="H42" s="43"/>
      <c r="I42" s="43"/>
      <c r="J42" s="44"/>
    </row>
    <row r="43" spans="1:10" ht="30" x14ac:dyDescent="0.25">
      <c r="A43" s="74" t="s">
        <v>70</v>
      </c>
      <c r="B43" s="75" t="s">
        <v>71</v>
      </c>
      <c r="C43" s="76"/>
      <c r="D43" s="77"/>
      <c r="E43" s="51">
        <v>60710.400000000001</v>
      </c>
      <c r="F43" s="78">
        <v>6</v>
      </c>
      <c r="G43" s="66">
        <f t="shared" si="10"/>
        <v>3.5611352054645044E-2</v>
      </c>
      <c r="H43" s="79"/>
      <c r="I43" s="80"/>
      <c r="J43" s="81"/>
    </row>
    <row r="44" spans="1:10" ht="14.25" customHeight="1" x14ac:dyDescent="0.25">
      <c r="A44" s="74" t="s">
        <v>72</v>
      </c>
      <c r="B44" s="82" t="s">
        <v>73</v>
      </c>
      <c r="C44" s="76"/>
      <c r="D44" s="77"/>
      <c r="E44" s="77"/>
      <c r="F44" s="78">
        <v>6</v>
      </c>
      <c r="G44" s="66">
        <f t="shared" si="10"/>
        <v>0</v>
      </c>
      <c r="H44" s="79"/>
      <c r="I44" s="80"/>
      <c r="J44" s="81"/>
    </row>
    <row r="45" spans="1:10" ht="15" x14ac:dyDescent="0.25">
      <c r="A45" s="37" t="s">
        <v>74</v>
      </c>
      <c r="B45" s="62" t="s">
        <v>75</v>
      </c>
      <c r="C45" s="38"/>
      <c r="D45" s="39"/>
      <c r="E45" s="40">
        <f>SUBTOTAL(9,E46:E47)</f>
        <v>22032</v>
      </c>
      <c r="F45" s="41">
        <v>5</v>
      </c>
      <c r="G45" s="42">
        <f t="shared" si="10"/>
        <v>1.2923474535959894E-2</v>
      </c>
      <c r="H45" s="43"/>
      <c r="I45" s="43"/>
      <c r="J45" s="44"/>
    </row>
    <row r="46" spans="1:10" ht="30" x14ac:dyDescent="0.25">
      <c r="A46" s="74" t="s">
        <v>76</v>
      </c>
      <c r="B46" s="75" t="s">
        <v>77</v>
      </c>
      <c r="C46" s="76"/>
      <c r="D46" s="77"/>
      <c r="E46" s="51">
        <v>22032</v>
      </c>
      <c r="F46" s="78">
        <v>6</v>
      </c>
      <c r="G46" s="66">
        <f t="shared" si="10"/>
        <v>1.2923474535959894E-2</v>
      </c>
      <c r="H46" s="79"/>
      <c r="I46" s="80"/>
      <c r="J46" s="81"/>
    </row>
    <row r="47" spans="1:10" ht="15" x14ac:dyDescent="0.25">
      <c r="A47" s="74" t="s">
        <v>78</v>
      </c>
      <c r="B47" s="82" t="s">
        <v>79</v>
      </c>
      <c r="C47" s="76"/>
      <c r="D47" s="77"/>
      <c r="E47" s="77"/>
      <c r="F47" s="78">
        <v>6</v>
      </c>
      <c r="G47" s="66">
        <f t="shared" si="10"/>
        <v>0</v>
      </c>
      <c r="I47" s="80"/>
      <c r="J47" s="81"/>
    </row>
    <row r="48" spans="1:10" ht="15" x14ac:dyDescent="0.25">
      <c r="A48" s="37" t="s">
        <v>80</v>
      </c>
      <c r="B48" s="45" t="s">
        <v>81</v>
      </c>
      <c r="C48" s="38"/>
      <c r="D48" s="39"/>
      <c r="E48" s="40">
        <v>0</v>
      </c>
      <c r="F48" s="41">
        <v>5</v>
      </c>
      <c r="G48" s="42">
        <f t="shared" si="10"/>
        <v>0</v>
      </c>
      <c r="H48" s="43"/>
      <c r="I48" s="43"/>
      <c r="J48" s="44"/>
    </row>
    <row r="49" spans="1:10" ht="15" x14ac:dyDescent="0.25">
      <c r="A49" s="37" t="s">
        <v>82</v>
      </c>
      <c r="B49" s="62" t="s">
        <v>83</v>
      </c>
      <c r="C49" s="38"/>
      <c r="D49" s="39"/>
      <c r="E49" s="40">
        <f>SUBTOTAL(9,E50:E52)</f>
        <v>0</v>
      </c>
      <c r="F49" s="41">
        <v>5</v>
      </c>
      <c r="G49" s="42">
        <f t="shared" si="10"/>
        <v>0</v>
      </c>
      <c r="H49" s="43"/>
      <c r="I49" s="43"/>
      <c r="J49" s="44"/>
    </row>
    <row r="50" spans="1:10" ht="15" x14ac:dyDescent="0.25">
      <c r="A50" s="74" t="s">
        <v>84</v>
      </c>
      <c r="B50" s="75" t="s">
        <v>85</v>
      </c>
      <c r="C50" s="76"/>
      <c r="D50" s="77"/>
      <c r="E50" s="51">
        <v>0</v>
      </c>
      <c r="F50" s="78">
        <v>6</v>
      </c>
      <c r="G50" s="66">
        <f t="shared" si="10"/>
        <v>0</v>
      </c>
      <c r="H50" s="79"/>
      <c r="I50" s="80"/>
      <c r="J50" s="81"/>
    </row>
    <row r="51" spans="1:10" ht="14.25" customHeight="1" x14ac:dyDescent="0.25">
      <c r="A51" s="74" t="s">
        <v>86</v>
      </c>
      <c r="B51" s="75" t="s">
        <v>87</v>
      </c>
      <c r="C51" s="76"/>
      <c r="D51" s="77"/>
      <c r="E51" s="77">
        <v>0</v>
      </c>
      <c r="F51" s="78">
        <v>6</v>
      </c>
      <c r="G51" s="66">
        <f t="shared" si="10"/>
        <v>0</v>
      </c>
      <c r="H51" s="79"/>
      <c r="I51" s="80"/>
      <c r="J51" s="81"/>
    </row>
    <row r="52" spans="1:10" ht="15" x14ac:dyDescent="0.25">
      <c r="A52" s="74" t="s">
        <v>88</v>
      </c>
      <c r="B52" s="82" t="s">
        <v>89</v>
      </c>
      <c r="C52" s="76"/>
      <c r="D52" s="77"/>
      <c r="E52" s="77">
        <v>0</v>
      </c>
      <c r="F52" s="78">
        <v>6</v>
      </c>
      <c r="G52" s="66">
        <f t="shared" si="10"/>
        <v>0</v>
      </c>
      <c r="H52" s="79"/>
      <c r="I52" s="80"/>
      <c r="J52" s="81"/>
    </row>
    <row r="53" spans="1:10" ht="15" x14ac:dyDescent="0.25">
      <c r="A53" s="37" t="s">
        <v>90</v>
      </c>
      <c r="B53" s="45" t="s">
        <v>91</v>
      </c>
      <c r="C53" s="38"/>
      <c r="D53" s="39"/>
      <c r="E53" s="40">
        <f>SUBTOTAL(9,E54:E55)</f>
        <v>0</v>
      </c>
      <c r="F53" s="41">
        <v>4</v>
      </c>
      <c r="G53" s="42">
        <f t="shared" si="10"/>
        <v>0</v>
      </c>
      <c r="H53" s="43"/>
      <c r="I53" s="43"/>
      <c r="J53" s="44"/>
    </row>
    <row r="54" spans="1:10" ht="15" x14ac:dyDescent="0.25">
      <c r="A54" s="74" t="s">
        <v>92</v>
      </c>
      <c r="B54" s="82" t="s">
        <v>93</v>
      </c>
      <c r="C54" s="76"/>
      <c r="D54" s="77"/>
      <c r="E54" s="69">
        <v>0</v>
      </c>
      <c r="F54" s="78">
        <v>5</v>
      </c>
      <c r="G54" s="66">
        <f t="shared" si="10"/>
        <v>0</v>
      </c>
      <c r="H54" s="79"/>
      <c r="I54" s="80"/>
      <c r="J54" s="81"/>
    </row>
    <row r="55" spans="1:10" ht="15" x14ac:dyDescent="0.25">
      <c r="A55" s="74" t="s">
        <v>94</v>
      </c>
      <c r="B55" s="82" t="s">
        <v>95</v>
      </c>
      <c r="C55" s="76"/>
      <c r="D55" s="77"/>
      <c r="E55" s="69">
        <v>0</v>
      </c>
      <c r="F55" s="78">
        <v>5</v>
      </c>
      <c r="G55" s="66">
        <f t="shared" si="10"/>
        <v>0</v>
      </c>
      <c r="H55" s="79"/>
      <c r="I55" s="80"/>
      <c r="J55" s="81"/>
    </row>
    <row r="56" spans="1:10" ht="15" x14ac:dyDescent="0.25">
      <c r="A56" s="37" t="s">
        <v>96</v>
      </c>
      <c r="B56" s="45" t="s">
        <v>97</v>
      </c>
      <c r="C56" s="38"/>
      <c r="D56" s="39"/>
      <c r="E56" s="40">
        <f>SUBTOTAL(9,E57:E68)</f>
        <v>779050</v>
      </c>
      <c r="F56" s="41">
        <v>4</v>
      </c>
      <c r="G56" s="42">
        <f t="shared" si="10"/>
        <v>0.45697316799380699</v>
      </c>
      <c r="H56" s="43"/>
      <c r="I56" s="43"/>
      <c r="J56" s="44"/>
    </row>
    <row r="57" spans="1:10" ht="15" x14ac:dyDescent="0.25">
      <c r="A57" s="37" t="s">
        <v>98</v>
      </c>
      <c r="B57" s="45" t="s">
        <v>99</v>
      </c>
      <c r="C57" s="38"/>
      <c r="D57" s="39"/>
      <c r="E57" s="40">
        <f>SUBTOTAL(9,E58:E60)</f>
        <v>95000</v>
      </c>
      <c r="F57" s="41">
        <v>5</v>
      </c>
      <c r="G57" s="42">
        <f t="shared" si="10"/>
        <v>5.5724858429384072E-2</v>
      </c>
      <c r="H57" s="43"/>
      <c r="I57" s="46"/>
      <c r="J57" s="44"/>
    </row>
    <row r="58" spans="1:10" s="47" customFormat="1" ht="15" x14ac:dyDescent="0.25">
      <c r="A58" s="48" t="s">
        <v>100</v>
      </c>
      <c r="B58" s="49" t="s">
        <v>171</v>
      </c>
      <c r="C58" s="50"/>
      <c r="D58" s="50"/>
      <c r="E58" s="51">
        <v>95000</v>
      </c>
      <c r="F58" s="52"/>
      <c r="G58" s="53">
        <f t="shared" ref="G58" si="11">E58/$E$9</f>
        <v>5.5724858429384072E-2</v>
      </c>
      <c r="H58" s="54"/>
      <c r="I58" s="55"/>
      <c r="J58" s="56"/>
    </row>
    <row r="59" spans="1:10" s="47" customFormat="1" ht="15" x14ac:dyDescent="0.25">
      <c r="A59" s="48"/>
      <c r="B59" s="49"/>
      <c r="C59" s="50"/>
      <c r="D59" s="50"/>
      <c r="E59" s="51">
        <v>0</v>
      </c>
      <c r="F59" s="52"/>
      <c r="G59" s="53">
        <f t="shared" ref="G59:G65" si="12">E59/$E$9</f>
        <v>0</v>
      </c>
      <c r="H59" s="54"/>
      <c r="I59" s="55"/>
      <c r="J59" s="56"/>
    </row>
    <row r="60" spans="1:10" s="47" customFormat="1" ht="15" x14ac:dyDescent="0.25">
      <c r="A60" s="48"/>
      <c r="B60" s="49"/>
      <c r="C60" s="50"/>
      <c r="D60" s="50"/>
      <c r="E60" s="51">
        <v>0</v>
      </c>
      <c r="F60" s="52"/>
      <c r="G60" s="53">
        <f t="shared" si="12"/>
        <v>0</v>
      </c>
      <c r="H60" s="54"/>
      <c r="I60" s="55"/>
      <c r="J60" s="56"/>
    </row>
    <row r="61" spans="1:10" ht="15" x14ac:dyDescent="0.25">
      <c r="A61" s="37" t="s">
        <v>101</v>
      </c>
      <c r="B61" s="45" t="s">
        <v>102</v>
      </c>
      <c r="C61" s="38"/>
      <c r="D61" s="39"/>
      <c r="E61" s="40">
        <f>SUBTOTAL(9,E62:E64)</f>
        <v>584400</v>
      </c>
      <c r="F61" s="41">
        <v>5</v>
      </c>
      <c r="G61" s="42">
        <f t="shared" si="12"/>
        <v>0.34279586595928474</v>
      </c>
      <c r="H61" s="43"/>
      <c r="I61" s="46"/>
      <c r="J61" s="44"/>
    </row>
    <row r="62" spans="1:10" s="47" customFormat="1" ht="15" x14ac:dyDescent="0.25">
      <c r="A62" s="48" t="s">
        <v>103</v>
      </c>
      <c r="B62" s="49" t="s">
        <v>24</v>
      </c>
      <c r="C62" s="50"/>
      <c r="D62" s="50"/>
      <c r="E62" s="51">
        <v>584400</v>
      </c>
      <c r="F62" s="52"/>
      <c r="G62" s="53">
        <f t="shared" si="12"/>
        <v>0.34279586595928474</v>
      </c>
      <c r="H62" s="54"/>
      <c r="I62" s="55"/>
      <c r="J62" s="57"/>
    </row>
    <row r="63" spans="1:10" s="47" customFormat="1" ht="15" x14ac:dyDescent="0.25">
      <c r="A63" s="48"/>
      <c r="B63" s="49"/>
      <c r="C63" s="50"/>
      <c r="D63" s="50"/>
      <c r="E63" s="51">
        <v>0</v>
      </c>
      <c r="F63" s="52"/>
      <c r="G63" s="53">
        <f t="shared" si="12"/>
        <v>0</v>
      </c>
      <c r="H63" s="54"/>
      <c r="I63" s="55"/>
      <c r="J63" s="56"/>
    </row>
    <row r="64" spans="1:10" s="47" customFormat="1" ht="15" x14ac:dyDescent="0.25">
      <c r="A64" s="48"/>
      <c r="B64" s="49"/>
      <c r="C64" s="50"/>
      <c r="D64" s="50"/>
      <c r="E64" s="51">
        <v>0</v>
      </c>
      <c r="F64" s="52"/>
      <c r="G64" s="53">
        <f t="shared" si="12"/>
        <v>0</v>
      </c>
      <c r="H64" s="54"/>
      <c r="I64" s="55"/>
      <c r="J64" s="56"/>
    </row>
    <row r="65" spans="1:10" ht="15" x14ac:dyDescent="0.25">
      <c r="A65" s="37" t="s">
        <v>104</v>
      </c>
      <c r="B65" s="45" t="s">
        <v>105</v>
      </c>
      <c r="C65" s="38"/>
      <c r="D65" s="39"/>
      <c r="E65" s="40">
        <f>SUBTOTAL(9,E66:E68)</f>
        <v>99650</v>
      </c>
      <c r="F65" s="41">
        <v>5</v>
      </c>
      <c r="G65" s="42">
        <f t="shared" si="12"/>
        <v>5.8452443605138134E-2</v>
      </c>
      <c r="H65" s="43"/>
      <c r="I65" s="46"/>
      <c r="J65" s="44"/>
    </row>
    <row r="66" spans="1:10" s="47" customFormat="1" ht="15" x14ac:dyDescent="0.25">
      <c r="A66" s="48" t="s">
        <v>106</v>
      </c>
      <c r="B66" s="49" t="s">
        <v>172</v>
      </c>
      <c r="C66" s="50"/>
      <c r="D66" s="50"/>
      <c r="E66" s="51">
        <v>99650</v>
      </c>
      <c r="F66" s="52"/>
      <c r="G66" s="53">
        <f t="shared" ref="G66" si="13">E66/$E$9</f>
        <v>5.8452443605138134E-2</v>
      </c>
      <c r="H66" s="54"/>
      <c r="I66" s="55"/>
      <c r="J66" s="57"/>
    </row>
    <row r="67" spans="1:10" s="47" customFormat="1" ht="15" x14ac:dyDescent="0.25">
      <c r="A67" s="48"/>
      <c r="B67" s="49"/>
      <c r="C67" s="50"/>
      <c r="D67" s="50"/>
      <c r="E67" s="51">
        <v>0</v>
      </c>
      <c r="F67" s="52"/>
      <c r="G67" s="53">
        <f t="shared" ref="G67:G74" si="14">E67/$E$9</f>
        <v>0</v>
      </c>
      <c r="H67" s="54"/>
      <c r="I67" s="55"/>
      <c r="J67" s="56"/>
    </row>
    <row r="68" spans="1:10" s="47" customFormat="1" ht="15" x14ac:dyDescent="0.25">
      <c r="A68" s="48"/>
      <c r="B68" s="49"/>
      <c r="C68" s="50"/>
      <c r="D68" s="50"/>
      <c r="E68" s="51">
        <v>0</v>
      </c>
      <c r="F68" s="52"/>
      <c r="G68" s="53">
        <f t="shared" si="14"/>
        <v>0</v>
      </c>
      <c r="H68" s="54"/>
      <c r="I68" s="55"/>
      <c r="J68" s="56"/>
    </row>
    <row r="69" spans="1:10" ht="15" x14ac:dyDescent="0.25">
      <c r="A69" s="37" t="s">
        <v>107</v>
      </c>
      <c r="B69" s="45" t="s">
        <v>108</v>
      </c>
      <c r="C69" s="38"/>
      <c r="D69" s="39"/>
      <c r="E69" s="40">
        <f>SUBTOTAL(9,E70:E71)</f>
        <v>0</v>
      </c>
      <c r="F69" s="41">
        <v>4</v>
      </c>
      <c r="G69" s="42">
        <f t="shared" si="14"/>
        <v>0</v>
      </c>
      <c r="H69" s="43"/>
      <c r="I69" s="43"/>
      <c r="J69" s="44"/>
    </row>
    <row r="70" spans="1:10" s="47" customFormat="1" ht="15" x14ac:dyDescent="0.25">
      <c r="A70" s="48"/>
      <c r="B70" s="49"/>
      <c r="C70" s="50"/>
      <c r="D70" s="50"/>
      <c r="E70" s="51">
        <v>0</v>
      </c>
      <c r="F70" s="52"/>
      <c r="G70" s="53">
        <f t="shared" si="14"/>
        <v>0</v>
      </c>
      <c r="H70" s="54"/>
      <c r="I70" s="55"/>
      <c r="J70" s="56"/>
    </row>
    <row r="71" spans="1:10" s="47" customFormat="1" ht="15" x14ac:dyDescent="0.25">
      <c r="A71" s="48"/>
      <c r="B71" s="49"/>
      <c r="C71" s="50"/>
      <c r="D71" s="50"/>
      <c r="E71" s="51">
        <v>0</v>
      </c>
      <c r="F71" s="52"/>
      <c r="G71" s="53">
        <f t="shared" si="14"/>
        <v>0</v>
      </c>
      <c r="H71" s="54"/>
      <c r="I71" s="55"/>
      <c r="J71" s="56"/>
    </row>
    <row r="72" spans="1:10" ht="15" x14ac:dyDescent="0.25">
      <c r="A72" s="37" t="s">
        <v>109</v>
      </c>
      <c r="B72" s="62" t="s">
        <v>110</v>
      </c>
      <c r="C72" s="38"/>
      <c r="D72" s="39"/>
      <c r="E72" s="40">
        <v>0</v>
      </c>
      <c r="F72" s="41">
        <v>4</v>
      </c>
      <c r="G72" s="42">
        <f t="shared" si="14"/>
        <v>0</v>
      </c>
      <c r="H72" s="43"/>
      <c r="I72" s="43"/>
      <c r="J72" s="44"/>
    </row>
    <row r="73" spans="1:10" ht="15" x14ac:dyDescent="0.25">
      <c r="A73" s="37" t="s">
        <v>111</v>
      </c>
      <c r="B73" s="62" t="s">
        <v>112</v>
      </c>
      <c r="C73" s="38"/>
      <c r="D73" s="39"/>
      <c r="E73" s="40">
        <f>SUBTOTAL(9,E74:E83)</f>
        <v>15000</v>
      </c>
      <c r="F73" s="41">
        <v>4</v>
      </c>
      <c r="G73" s="42">
        <f t="shared" si="14"/>
        <v>8.79866185727117E-3</v>
      </c>
      <c r="H73" s="43"/>
      <c r="I73" s="43"/>
      <c r="J73" s="44"/>
    </row>
    <row r="74" spans="1:10" ht="15" x14ac:dyDescent="0.25">
      <c r="A74" s="37" t="s">
        <v>113</v>
      </c>
      <c r="B74" s="45" t="s">
        <v>114</v>
      </c>
      <c r="C74" s="38"/>
      <c r="D74" s="39"/>
      <c r="E74" s="40">
        <f>SUBTOTAL(9,E75:E77)</f>
        <v>15000</v>
      </c>
      <c r="F74" s="41">
        <v>5</v>
      </c>
      <c r="G74" s="42">
        <f t="shared" si="14"/>
        <v>8.79866185727117E-3</v>
      </c>
      <c r="H74" s="43"/>
      <c r="I74" s="46"/>
      <c r="J74" s="44"/>
    </row>
    <row r="75" spans="1:10" s="47" customFormat="1" ht="15" x14ac:dyDescent="0.25">
      <c r="A75" s="48" t="s">
        <v>115</v>
      </c>
      <c r="B75" s="49" t="s">
        <v>173</v>
      </c>
      <c r="C75" s="50"/>
      <c r="D75" s="50"/>
      <c r="E75" s="51">
        <v>15000</v>
      </c>
      <c r="F75" s="52"/>
      <c r="G75" s="53">
        <f t="shared" ref="G75:G80" si="15">E75/$E$9</f>
        <v>8.79866185727117E-3</v>
      </c>
      <c r="H75" s="54"/>
      <c r="I75" s="55"/>
      <c r="J75" s="59"/>
    </row>
    <row r="76" spans="1:10" s="47" customFormat="1" ht="15" x14ac:dyDescent="0.25">
      <c r="A76" s="48"/>
      <c r="B76" s="49"/>
      <c r="C76" s="50"/>
      <c r="D76" s="50"/>
      <c r="E76" s="51">
        <v>0</v>
      </c>
      <c r="F76" s="52"/>
      <c r="G76" s="53">
        <f t="shared" si="15"/>
        <v>0</v>
      </c>
      <c r="H76" s="54"/>
      <c r="I76" s="55"/>
      <c r="J76" s="56"/>
    </row>
    <row r="77" spans="1:10" s="47" customFormat="1" ht="15" x14ac:dyDescent="0.25">
      <c r="A77" s="48"/>
      <c r="B77" s="49"/>
      <c r="C77" s="50"/>
      <c r="D77" s="50"/>
      <c r="E77" s="51">
        <v>0</v>
      </c>
      <c r="F77" s="52"/>
      <c r="G77" s="53">
        <f t="shared" si="15"/>
        <v>0</v>
      </c>
      <c r="H77" s="54"/>
      <c r="I77" s="55"/>
      <c r="J77" s="56"/>
    </row>
    <row r="78" spans="1:10" ht="15" x14ac:dyDescent="0.25">
      <c r="A78" s="37" t="s">
        <v>116</v>
      </c>
      <c r="B78" s="45" t="s">
        <v>117</v>
      </c>
      <c r="C78" s="38"/>
      <c r="D78" s="39"/>
      <c r="E78" s="40">
        <f>SUBTOTAL(9,E79:E80)</f>
        <v>0</v>
      </c>
      <c r="F78" s="41">
        <v>5</v>
      </c>
      <c r="G78" s="42">
        <f t="shared" si="15"/>
        <v>0</v>
      </c>
      <c r="H78" s="43"/>
      <c r="I78" s="46"/>
      <c r="J78" s="44"/>
    </row>
    <row r="79" spans="1:10" ht="15" x14ac:dyDescent="0.25">
      <c r="A79" s="74" t="s">
        <v>118</v>
      </c>
      <c r="B79" s="82"/>
      <c r="C79" s="76"/>
      <c r="D79" s="77"/>
      <c r="E79" s="69">
        <f>C79*D79</f>
        <v>0</v>
      </c>
      <c r="F79" s="78"/>
      <c r="G79" s="66">
        <f t="shared" si="15"/>
        <v>0</v>
      </c>
      <c r="H79" s="79"/>
      <c r="I79" s="80"/>
      <c r="J79" s="81"/>
    </row>
    <row r="80" spans="1:10" ht="15" x14ac:dyDescent="0.25">
      <c r="A80" s="74" t="s">
        <v>119</v>
      </c>
      <c r="B80" s="82"/>
      <c r="C80" s="76"/>
      <c r="D80" s="77"/>
      <c r="E80" s="69">
        <f>C80*D80</f>
        <v>0</v>
      </c>
      <c r="F80" s="78"/>
      <c r="G80" s="66">
        <f t="shared" si="15"/>
        <v>0</v>
      </c>
      <c r="H80" s="79"/>
      <c r="I80" s="80"/>
      <c r="J80" s="81"/>
    </row>
    <row r="81" spans="1:10" ht="15" x14ac:dyDescent="0.25">
      <c r="A81" s="37" t="s">
        <v>120</v>
      </c>
      <c r="B81" s="45" t="s">
        <v>121</v>
      </c>
      <c r="C81" s="38"/>
      <c r="D81" s="39"/>
      <c r="E81" s="40">
        <f>SUBTOTAL(9,E82:E83)</f>
        <v>0</v>
      </c>
      <c r="F81" s="41">
        <v>5</v>
      </c>
      <c r="G81" s="42">
        <f t="shared" ref="G81:G90" si="16">E81/$E$9</f>
        <v>0</v>
      </c>
      <c r="H81" s="43"/>
      <c r="I81" s="46"/>
      <c r="J81" s="44"/>
    </row>
    <row r="82" spans="1:10" ht="15" x14ac:dyDescent="0.25">
      <c r="A82" s="48" t="s">
        <v>122</v>
      </c>
      <c r="B82" s="49"/>
      <c r="C82" s="50"/>
      <c r="D82" s="50"/>
      <c r="E82" s="69">
        <f>C82*D82</f>
        <v>0</v>
      </c>
      <c r="F82" s="84"/>
      <c r="G82" s="53">
        <f t="shared" si="16"/>
        <v>0</v>
      </c>
      <c r="H82" s="85"/>
      <c r="I82" s="86"/>
      <c r="J82" s="61"/>
    </row>
    <row r="83" spans="1:10" ht="15" x14ac:dyDescent="0.25">
      <c r="A83" s="48" t="s">
        <v>123</v>
      </c>
      <c r="B83" s="49"/>
      <c r="C83" s="50"/>
      <c r="D83" s="50"/>
      <c r="E83" s="69">
        <f>C83*D83</f>
        <v>0</v>
      </c>
      <c r="F83" s="84"/>
      <c r="G83" s="53">
        <f t="shared" si="16"/>
        <v>0</v>
      </c>
      <c r="H83" s="85"/>
      <c r="I83" s="86"/>
      <c r="J83" s="61"/>
    </row>
    <row r="84" spans="1:10" ht="15" x14ac:dyDescent="0.25">
      <c r="A84" s="37" t="s">
        <v>124</v>
      </c>
      <c r="B84" s="45" t="s">
        <v>125</v>
      </c>
      <c r="C84" s="38"/>
      <c r="D84" s="39"/>
      <c r="E84" s="40">
        <f>SUBTOTAL(9,E85:E86)</f>
        <v>0</v>
      </c>
      <c r="F84" s="41">
        <v>4</v>
      </c>
      <c r="G84" s="42">
        <f t="shared" si="16"/>
        <v>0</v>
      </c>
      <c r="H84" s="43"/>
      <c r="I84" s="43"/>
      <c r="J84" s="44"/>
    </row>
    <row r="85" spans="1:10" s="47" customFormat="1" ht="15" x14ac:dyDescent="0.25">
      <c r="A85" s="87"/>
      <c r="B85" s="88"/>
      <c r="C85" s="89"/>
      <c r="D85" s="89"/>
      <c r="E85" s="90">
        <f>SUM(C85*D85)</f>
        <v>0</v>
      </c>
      <c r="F85" s="91"/>
      <c r="G85" s="83">
        <f t="shared" si="16"/>
        <v>0</v>
      </c>
      <c r="H85" s="92"/>
      <c r="I85" s="93"/>
      <c r="J85" s="58"/>
    </row>
    <row r="86" spans="1:10" s="47" customFormat="1" ht="15" x14ac:dyDescent="0.25">
      <c r="A86" s="87"/>
      <c r="B86" s="88"/>
      <c r="C86" s="89"/>
      <c r="D86" s="89"/>
      <c r="E86" s="90">
        <f>SUM(C86*D86)</f>
        <v>0</v>
      </c>
      <c r="F86" s="91"/>
      <c r="G86" s="83">
        <f t="shared" si="16"/>
        <v>0</v>
      </c>
      <c r="H86" s="92"/>
      <c r="I86" s="93"/>
      <c r="J86" s="58"/>
    </row>
    <row r="87" spans="1:10" ht="15" x14ac:dyDescent="0.25">
      <c r="A87" s="37" t="s">
        <v>126</v>
      </c>
      <c r="B87" s="45" t="s">
        <v>0</v>
      </c>
      <c r="C87" s="38"/>
      <c r="D87" s="39"/>
      <c r="E87" s="40">
        <f>ROUND(E10*0.046,2)</f>
        <v>74972.289999999994</v>
      </c>
      <c r="F87" s="41">
        <v>2</v>
      </c>
      <c r="G87" s="42">
        <f t="shared" si="16"/>
        <v>4.3977055225018179E-2</v>
      </c>
      <c r="H87" s="43"/>
      <c r="I87" s="43"/>
      <c r="J87" s="44"/>
    </row>
    <row r="88" spans="1:10" ht="15" x14ac:dyDescent="0.25">
      <c r="A88" s="37" t="s">
        <v>127</v>
      </c>
      <c r="B88" s="45" t="s">
        <v>128</v>
      </c>
      <c r="C88" s="38"/>
      <c r="D88" s="39"/>
      <c r="E88" s="40">
        <f>SUBTOTAL(9,E89:E90)</f>
        <v>0</v>
      </c>
      <c r="F88" s="41">
        <v>2</v>
      </c>
      <c r="G88" s="42">
        <f t="shared" si="16"/>
        <v>0</v>
      </c>
      <c r="H88" s="43"/>
      <c r="I88" s="43"/>
      <c r="J88" s="44"/>
    </row>
    <row r="89" spans="1:10" ht="15" x14ac:dyDescent="0.25">
      <c r="A89" s="74" t="s">
        <v>129</v>
      </c>
      <c r="B89" s="82" t="s">
        <v>130</v>
      </c>
      <c r="C89" s="76"/>
      <c r="D89" s="77"/>
      <c r="E89" s="77">
        <v>0</v>
      </c>
      <c r="F89" s="78">
        <v>3</v>
      </c>
      <c r="G89" s="66">
        <f t="shared" si="16"/>
        <v>0</v>
      </c>
      <c r="H89" s="79"/>
      <c r="I89" s="80"/>
      <c r="J89" s="81"/>
    </row>
    <row r="90" spans="1:10" ht="15.75" thickBot="1" x14ac:dyDescent="0.3">
      <c r="A90" s="74" t="s">
        <v>131</v>
      </c>
      <c r="B90" s="94" t="s">
        <v>132</v>
      </c>
      <c r="C90" s="76"/>
      <c r="D90" s="77"/>
      <c r="E90" s="77">
        <v>0</v>
      </c>
      <c r="F90" s="78">
        <v>3</v>
      </c>
      <c r="G90" s="66">
        <f t="shared" si="16"/>
        <v>0</v>
      </c>
      <c r="H90" s="79"/>
      <c r="I90" s="80"/>
      <c r="J90" s="95"/>
    </row>
    <row r="91" spans="1:10" ht="15.75" thickBot="1" x14ac:dyDescent="0.3">
      <c r="A91" s="96" t="s">
        <v>133</v>
      </c>
      <c r="B91" s="97" t="s">
        <v>134</v>
      </c>
      <c r="C91" s="98"/>
      <c r="D91" s="99"/>
      <c r="E91" s="100">
        <v>0</v>
      </c>
      <c r="F91" s="101">
        <v>1</v>
      </c>
      <c r="G91" s="102"/>
      <c r="H91" s="103"/>
      <c r="I91" s="103"/>
      <c r="J91" s="104"/>
    </row>
    <row r="92" spans="1:10" ht="14.25" x14ac:dyDescent="0.25">
      <c r="A92" s="105"/>
      <c r="H92" s="1"/>
    </row>
  </sheetData>
  <autoFilter ref="A8:J91"/>
  <mergeCells count="5">
    <mergeCell ref="B2:F2"/>
    <mergeCell ref="B3:F3"/>
    <mergeCell ref="B4:F4"/>
    <mergeCell ref="B5:F5"/>
    <mergeCell ref="A1:I1"/>
  </mergeCells>
  <printOptions horizontalCentered="1"/>
  <pageMargins left="0.39370078740157483" right="0.39370078740157483" top="0.86614173228346458" bottom="0.78740157480314965" header="0.51181102362204722" footer="0.51181102362204722"/>
  <pageSetup paperSize="9" scale="40" firstPageNumber="0" fitToHeight="0" orientation="portrait" horizontalDpi="4294967295" verticalDpi="300" r:id="rId1"/>
  <headerFooter>
    <oddHeader xml:space="preserve">&amp;R            </oddHeader>
    <evenFooter>&amp;C2/2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zoomScale="90" zoomScaleNormal="90" workbookViewId="0">
      <pane xSplit="5" ySplit="8" topLeftCell="F60" activePane="bottomRight" state="frozen"/>
      <selection activeCell="C30" sqref="C30"/>
      <selection pane="topRight" activeCell="C30" sqref="C30"/>
      <selection pane="bottomLeft" activeCell="C30" sqref="C30"/>
      <selection pane="bottomRight" activeCell="A2" sqref="A2"/>
    </sheetView>
  </sheetViews>
  <sheetFormatPr defaultColWidth="9.140625" defaultRowHeight="12.75" x14ac:dyDescent="0.25"/>
  <cols>
    <col min="1" max="1" width="17" style="1" customWidth="1"/>
    <col min="2" max="2" width="40.7109375" style="106" customWidth="1"/>
    <col min="3" max="3" width="15.140625" style="7" bestFit="1" customWidth="1"/>
    <col min="4" max="4" width="11" style="7" customWidth="1"/>
    <col min="5" max="5" width="18.85546875" style="7" customWidth="1"/>
    <col min="6" max="6" width="8" style="1" customWidth="1"/>
    <col min="7" max="7" width="11.140625" style="2" customWidth="1"/>
    <col min="8" max="8" width="11.28515625" style="2" customWidth="1"/>
    <col min="9" max="9" width="20.5703125" style="1" customWidth="1"/>
    <col min="10" max="10" width="77.42578125" style="1" customWidth="1"/>
    <col min="11" max="16384" width="9.140625" style="1"/>
  </cols>
  <sheetData>
    <row r="1" spans="1:10" ht="20.25" customHeight="1" x14ac:dyDescent="0.25">
      <c r="A1" s="118" t="s">
        <v>176</v>
      </c>
      <c r="B1" s="118"/>
      <c r="C1" s="118"/>
      <c r="D1" s="118"/>
      <c r="E1" s="118"/>
      <c r="F1" s="118"/>
      <c r="H1" s="1"/>
    </row>
    <row r="2" spans="1:10" ht="17.25" customHeight="1" x14ac:dyDescent="0.25">
      <c r="A2" s="3"/>
      <c r="B2" s="114"/>
      <c r="C2" s="114"/>
      <c r="D2" s="114"/>
      <c r="E2" s="114"/>
      <c r="F2" s="114"/>
      <c r="H2" s="1"/>
    </row>
    <row r="3" spans="1:10" ht="17.25" customHeight="1" x14ac:dyDescent="0.25">
      <c r="A3" s="4" t="s">
        <v>1</v>
      </c>
      <c r="B3" s="115" t="s">
        <v>2</v>
      </c>
      <c r="C3" s="115"/>
      <c r="D3" s="115"/>
      <c r="E3" s="115"/>
      <c r="F3" s="115"/>
    </row>
    <row r="4" spans="1:10" ht="35.25" customHeight="1" x14ac:dyDescent="0.25">
      <c r="A4" s="4" t="s">
        <v>3</v>
      </c>
      <c r="B4" s="115" t="s">
        <v>175</v>
      </c>
      <c r="C4" s="115"/>
      <c r="D4" s="115"/>
      <c r="E4" s="115"/>
      <c r="F4" s="115"/>
      <c r="G4" s="117"/>
      <c r="H4" s="117"/>
      <c r="I4" s="8"/>
    </row>
    <row r="5" spans="1:10" ht="17.25" customHeight="1" x14ac:dyDescent="0.25">
      <c r="A5" s="107" t="s">
        <v>4</v>
      </c>
      <c r="B5" s="115" t="s">
        <v>174</v>
      </c>
      <c r="C5" s="115"/>
      <c r="D5" s="115"/>
      <c r="E5" s="115"/>
      <c r="F5" s="115"/>
      <c r="G5" s="8"/>
      <c r="H5" s="8"/>
      <c r="I5" s="8"/>
    </row>
    <row r="6" spans="1:10" ht="17.25" customHeight="1" x14ac:dyDescent="0.25">
      <c r="A6" s="4"/>
      <c r="B6" s="108"/>
      <c r="C6" s="108"/>
      <c r="D6" s="108"/>
      <c r="E6" s="108"/>
      <c r="F6" s="108"/>
      <c r="G6" s="8"/>
      <c r="H6" s="8"/>
      <c r="I6" s="8"/>
    </row>
    <row r="7" spans="1:10" ht="13.5" thickBot="1" x14ac:dyDescent="0.3">
      <c r="A7" s="5"/>
      <c r="B7" s="6"/>
      <c r="G7" s="8"/>
      <c r="H7" s="8"/>
      <c r="I7" s="8"/>
    </row>
    <row r="8" spans="1:10" s="9" customFormat="1" ht="31.5" customHeight="1" thickBot="1" x14ac:dyDescent="0.3">
      <c r="A8" s="10" t="s">
        <v>5</v>
      </c>
      <c r="B8" s="11" t="s">
        <v>6</v>
      </c>
      <c r="C8" s="12" t="s">
        <v>7</v>
      </c>
      <c r="D8" s="12" t="s">
        <v>8</v>
      </c>
      <c r="E8" s="13" t="s">
        <v>9</v>
      </c>
      <c r="F8" s="14" t="s">
        <v>10</v>
      </c>
      <c r="G8" s="15" t="s">
        <v>11</v>
      </c>
      <c r="H8" s="16" t="s">
        <v>12</v>
      </c>
      <c r="I8" s="17" t="s">
        <v>135</v>
      </c>
      <c r="J8" s="17" t="s">
        <v>14</v>
      </c>
    </row>
    <row r="9" spans="1:10" ht="15" x14ac:dyDescent="0.25">
      <c r="A9" s="18" t="s">
        <v>15</v>
      </c>
      <c r="B9" s="19" t="s">
        <v>16</v>
      </c>
      <c r="C9" s="20"/>
      <c r="D9" s="21"/>
      <c r="E9" s="22">
        <f>SUBTOTAL(9,E10:E98)</f>
        <v>1704804.69</v>
      </c>
      <c r="F9" s="23">
        <v>1</v>
      </c>
      <c r="G9" s="24">
        <f>SUM(G10+G95+G96)</f>
        <v>1</v>
      </c>
      <c r="H9" s="25"/>
      <c r="I9" s="26"/>
      <c r="J9" s="27"/>
    </row>
    <row r="10" spans="1:10" ht="15" x14ac:dyDescent="0.25">
      <c r="A10" s="28" t="s">
        <v>17</v>
      </c>
      <c r="B10" s="29" t="s">
        <v>18</v>
      </c>
      <c r="C10" s="30"/>
      <c r="D10" s="31"/>
      <c r="E10" s="32">
        <f>SUBTOTAL(9,E11:E94)</f>
        <v>1629832.4</v>
      </c>
      <c r="F10" s="33">
        <v>2</v>
      </c>
      <c r="G10" s="34">
        <f t="shared" ref="G10:G32" si="0">E10/$E$9</f>
        <v>0.95602294477498184</v>
      </c>
      <c r="H10" s="35"/>
      <c r="I10" s="35"/>
      <c r="J10" s="36"/>
    </row>
    <row r="11" spans="1:10" ht="15" x14ac:dyDescent="0.25">
      <c r="A11" s="37" t="s">
        <v>19</v>
      </c>
      <c r="B11" s="29" t="s">
        <v>20</v>
      </c>
      <c r="C11" s="38"/>
      <c r="D11" s="39"/>
      <c r="E11" s="40">
        <f>SUBTOTAL(9,E12:E21)</f>
        <v>49990</v>
      </c>
      <c r="F11" s="41">
        <v>3</v>
      </c>
      <c r="G11" s="42">
        <f t="shared" si="0"/>
        <v>2.932300708299905E-2</v>
      </c>
      <c r="H11" s="43"/>
      <c r="I11" s="43"/>
      <c r="J11" s="44"/>
    </row>
    <row r="12" spans="1:10" ht="15" x14ac:dyDescent="0.25">
      <c r="A12" s="37" t="s">
        <v>21</v>
      </c>
      <c r="B12" s="45" t="s">
        <v>22</v>
      </c>
      <c r="C12" s="38"/>
      <c r="D12" s="39"/>
      <c r="E12" s="40">
        <f>SUBTOTAL(9,E13:E15)</f>
        <v>49990</v>
      </c>
      <c r="F12" s="41">
        <v>4</v>
      </c>
      <c r="G12" s="42">
        <f t="shared" si="0"/>
        <v>2.932300708299905E-2</v>
      </c>
      <c r="H12" s="43"/>
      <c r="I12" s="46"/>
      <c r="J12" s="44"/>
    </row>
    <row r="13" spans="1:10" s="47" customFormat="1" ht="60" x14ac:dyDescent="0.25">
      <c r="A13" s="48" t="s">
        <v>23</v>
      </c>
      <c r="B13" s="49" t="s">
        <v>136</v>
      </c>
      <c r="C13" s="50">
        <v>49990</v>
      </c>
      <c r="D13" s="50">
        <v>1</v>
      </c>
      <c r="E13" s="51">
        <f t="shared" ref="E13:E15" si="1">C13*D13</f>
        <v>49990</v>
      </c>
      <c r="F13" s="52"/>
      <c r="G13" s="53">
        <f t="shared" si="0"/>
        <v>2.932300708299905E-2</v>
      </c>
      <c r="H13" s="54"/>
      <c r="I13" s="55" t="s">
        <v>44</v>
      </c>
      <c r="J13" s="57" t="s">
        <v>137</v>
      </c>
    </row>
    <row r="14" spans="1:10" s="47" customFormat="1" ht="15" x14ac:dyDescent="0.25">
      <c r="A14" s="48"/>
      <c r="B14" s="49"/>
      <c r="C14" s="50"/>
      <c r="D14" s="50"/>
      <c r="E14" s="51">
        <f t="shared" si="1"/>
        <v>0</v>
      </c>
      <c r="F14" s="52"/>
      <c r="G14" s="53">
        <f t="shared" si="0"/>
        <v>0</v>
      </c>
      <c r="H14" s="54"/>
      <c r="I14" s="55"/>
      <c r="J14" s="56"/>
    </row>
    <row r="15" spans="1:10" s="47" customFormat="1" ht="15" x14ac:dyDescent="0.25">
      <c r="A15" s="48"/>
      <c r="B15" s="49"/>
      <c r="C15" s="50"/>
      <c r="D15" s="50"/>
      <c r="E15" s="51">
        <f t="shared" si="1"/>
        <v>0</v>
      </c>
      <c r="F15" s="52"/>
      <c r="G15" s="53">
        <f t="shared" si="0"/>
        <v>0</v>
      </c>
      <c r="H15" s="54"/>
      <c r="I15" s="55"/>
      <c r="J15" s="56"/>
    </row>
    <row r="16" spans="1:10" ht="15" x14ac:dyDescent="0.25">
      <c r="A16" s="37" t="s">
        <v>25</v>
      </c>
      <c r="B16" s="62" t="s">
        <v>26</v>
      </c>
      <c r="C16" s="38"/>
      <c r="D16" s="39"/>
      <c r="E16" s="40">
        <f>SUBTOTAL(9,E17:E18)</f>
        <v>0</v>
      </c>
      <c r="F16" s="41">
        <v>4</v>
      </c>
      <c r="G16" s="42">
        <f t="shared" si="0"/>
        <v>0</v>
      </c>
      <c r="H16" s="43"/>
      <c r="I16" s="46"/>
      <c r="J16" s="44"/>
    </row>
    <row r="17" spans="1:10" s="47" customFormat="1" ht="15" x14ac:dyDescent="0.25">
      <c r="A17" s="63"/>
      <c r="B17" s="49"/>
      <c r="C17" s="50"/>
      <c r="D17" s="50"/>
      <c r="E17" s="51">
        <f t="shared" ref="E17" si="2">C17*D17</f>
        <v>0</v>
      </c>
      <c r="F17" s="52"/>
      <c r="G17" s="53">
        <f t="shared" ref="G17" si="3">E17/$E$9</f>
        <v>0</v>
      </c>
      <c r="H17" s="54"/>
      <c r="I17" s="55"/>
      <c r="J17" s="56"/>
    </row>
    <row r="18" spans="1:10" s="47" customFormat="1" ht="15" x14ac:dyDescent="0.25">
      <c r="A18" s="63"/>
      <c r="B18" s="49"/>
      <c r="C18" s="50"/>
      <c r="D18" s="50"/>
      <c r="E18" s="51">
        <f t="shared" ref="E18" si="4">C18*D18</f>
        <v>0</v>
      </c>
      <c r="F18" s="52"/>
      <c r="G18" s="53">
        <f t="shared" si="0"/>
        <v>0</v>
      </c>
      <c r="H18" s="54"/>
      <c r="I18" s="55"/>
      <c r="J18" s="56"/>
    </row>
    <row r="19" spans="1:10" ht="15" x14ac:dyDescent="0.25">
      <c r="A19" s="37" t="s">
        <v>27</v>
      </c>
      <c r="B19" s="62" t="s">
        <v>28</v>
      </c>
      <c r="C19" s="38"/>
      <c r="D19" s="39"/>
      <c r="E19" s="40">
        <f>SUBTOTAL(9,E20:E21)</f>
        <v>0</v>
      </c>
      <c r="F19" s="41">
        <v>4</v>
      </c>
      <c r="G19" s="42">
        <f t="shared" si="0"/>
        <v>0</v>
      </c>
      <c r="H19" s="43"/>
      <c r="I19" s="46"/>
      <c r="J19" s="44"/>
    </row>
    <row r="20" spans="1:10" s="47" customFormat="1" ht="15" x14ac:dyDescent="0.25">
      <c r="A20" s="48"/>
      <c r="B20" s="49"/>
      <c r="C20" s="50"/>
      <c r="D20" s="50"/>
      <c r="E20" s="51">
        <f t="shared" ref="E20:E21" si="5">C20*D20</f>
        <v>0</v>
      </c>
      <c r="F20" s="52"/>
      <c r="G20" s="53">
        <f t="shared" si="0"/>
        <v>0</v>
      </c>
      <c r="H20" s="54"/>
      <c r="I20" s="55"/>
      <c r="J20" s="60"/>
    </row>
    <row r="21" spans="1:10" s="47" customFormat="1" ht="15" x14ac:dyDescent="0.25">
      <c r="A21" s="48"/>
      <c r="B21" s="49"/>
      <c r="C21" s="50"/>
      <c r="D21" s="50"/>
      <c r="E21" s="51">
        <f t="shared" si="5"/>
        <v>0</v>
      </c>
      <c r="F21" s="52"/>
      <c r="G21" s="53">
        <f t="shared" si="0"/>
        <v>0</v>
      </c>
      <c r="H21" s="54"/>
      <c r="I21" s="55"/>
      <c r="J21" s="60"/>
    </row>
    <row r="22" spans="1:10" ht="15" x14ac:dyDescent="0.25">
      <c r="A22" s="37" t="s">
        <v>29</v>
      </c>
      <c r="B22" s="62" t="s">
        <v>30</v>
      </c>
      <c r="C22" s="38"/>
      <c r="D22" s="39"/>
      <c r="E22" s="40">
        <f>SUBTOTAL(9,E23:E94)</f>
        <v>1579842.4</v>
      </c>
      <c r="F22" s="41">
        <v>3</v>
      </c>
      <c r="G22" s="42">
        <f t="shared" si="0"/>
        <v>0.92669993769198278</v>
      </c>
      <c r="H22" s="43"/>
      <c r="I22" s="43"/>
      <c r="J22" s="44"/>
    </row>
    <row r="23" spans="1:10" ht="15" x14ac:dyDescent="0.25">
      <c r="A23" s="37" t="s">
        <v>31</v>
      </c>
      <c r="B23" s="45" t="s">
        <v>32</v>
      </c>
      <c r="C23" s="38"/>
      <c r="D23" s="39"/>
      <c r="E23" s="40">
        <f>SUBTOTAL(9,E24:E52)</f>
        <v>785792.4</v>
      </c>
      <c r="F23" s="41">
        <v>4</v>
      </c>
      <c r="G23" s="42">
        <f t="shared" si="0"/>
        <v>0.46092810784090466</v>
      </c>
      <c r="H23" s="43"/>
      <c r="I23" s="43"/>
      <c r="J23" s="44"/>
    </row>
    <row r="24" spans="1:10" ht="15" x14ac:dyDescent="0.25">
      <c r="A24" s="37" t="s">
        <v>33</v>
      </c>
      <c r="B24" s="45" t="s">
        <v>34</v>
      </c>
      <c r="C24" s="38"/>
      <c r="D24" s="39"/>
      <c r="E24" s="40">
        <f>SUBTOTAL(9,E25:E41)</f>
        <v>703050</v>
      </c>
      <c r="F24" s="41">
        <v>5</v>
      </c>
      <c r="G24" s="42">
        <f t="shared" si="0"/>
        <v>0.41239328125029973</v>
      </c>
      <c r="H24" s="43"/>
      <c r="I24" s="43"/>
      <c r="J24" s="44"/>
    </row>
    <row r="25" spans="1:10" ht="15" x14ac:dyDescent="0.25">
      <c r="A25" s="37" t="s">
        <v>35</v>
      </c>
      <c r="B25" s="45" t="s">
        <v>36</v>
      </c>
      <c r="C25" s="38"/>
      <c r="D25" s="39"/>
      <c r="E25" s="40">
        <f>SUBTOTAL(9,E26:E27)</f>
        <v>0</v>
      </c>
      <c r="F25" s="41">
        <v>6</v>
      </c>
      <c r="G25" s="42">
        <f t="shared" si="0"/>
        <v>0</v>
      </c>
      <c r="H25" s="43"/>
      <c r="I25" s="46"/>
      <c r="J25" s="44"/>
    </row>
    <row r="26" spans="1:10" s="47" customFormat="1" ht="15" x14ac:dyDescent="0.25">
      <c r="A26" s="48"/>
      <c r="B26" s="49"/>
      <c r="C26" s="50"/>
      <c r="D26" s="50"/>
      <c r="E26" s="71">
        <f t="shared" ref="E26:E27" si="6">C26*D26</f>
        <v>0</v>
      </c>
      <c r="F26" s="52"/>
      <c r="G26" s="53">
        <f t="shared" si="0"/>
        <v>0</v>
      </c>
      <c r="H26" s="54"/>
      <c r="I26" s="55"/>
      <c r="J26" s="70"/>
    </row>
    <row r="27" spans="1:10" s="47" customFormat="1" ht="15" x14ac:dyDescent="0.25">
      <c r="A27" s="48"/>
      <c r="B27" s="49"/>
      <c r="C27" s="50"/>
      <c r="D27" s="50"/>
      <c r="E27" s="71">
        <f t="shared" si="6"/>
        <v>0</v>
      </c>
      <c r="F27" s="52"/>
      <c r="G27" s="53">
        <f t="shared" si="0"/>
        <v>0</v>
      </c>
      <c r="H27" s="54"/>
      <c r="I27" s="55"/>
      <c r="J27" s="70"/>
    </row>
    <row r="28" spans="1:10" ht="15.75" customHeight="1" x14ac:dyDescent="0.25">
      <c r="A28" s="37" t="s">
        <v>37</v>
      </c>
      <c r="B28" s="45" t="s">
        <v>38</v>
      </c>
      <c r="C28" s="38"/>
      <c r="D28" s="39"/>
      <c r="E28" s="40">
        <f>SUBTOTAL(9,E29:E31)</f>
        <v>244800</v>
      </c>
      <c r="F28" s="41">
        <v>6</v>
      </c>
      <c r="G28" s="42">
        <f t="shared" si="0"/>
        <v>0.14359416151066548</v>
      </c>
      <c r="H28" s="43"/>
      <c r="I28" s="46"/>
      <c r="J28" s="44"/>
    </row>
    <row r="29" spans="1:10" s="47" customFormat="1" ht="120" x14ac:dyDescent="0.25">
      <c r="A29" s="48" t="s">
        <v>40</v>
      </c>
      <c r="B29" s="49" t="s">
        <v>41</v>
      </c>
      <c r="C29" s="50">
        <v>340</v>
      </c>
      <c r="D29" s="50">
        <v>720</v>
      </c>
      <c r="E29" s="51">
        <f t="shared" ref="E29:E31" si="7">C29*D29</f>
        <v>244800</v>
      </c>
      <c r="F29" s="52"/>
      <c r="G29" s="53">
        <f t="shared" si="0"/>
        <v>0.14359416151066548</v>
      </c>
      <c r="H29" s="54"/>
      <c r="I29" s="55" t="s">
        <v>42</v>
      </c>
      <c r="J29" s="70" t="s">
        <v>43</v>
      </c>
    </row>
    <row r="30" spans="1:10" s="47" customFormat="1" ht="15" x14ac:dyDescent="0.25">
      <c r="A30" s="48"/>
      <c r="B30" s="49"/>
      <c r="C30" s="50"/>
      <c r="D30" s="50"/>
      <c r="E30" s="51">
        <f t="shared" si="7"/>
        <v>0</v>
      </c>
      <c r="F30" s="52"/>
      <c r="G30" s="53">
        <f t="shared" si="0"/>
        <v>0</v>
      </c>
      <c r="H30" s="54"/>
      <c r="I30" s="55"/>
      <c r="J30" s="70"/>
    </row>
    <row r="31" spans="1:10" s="47" customFormat="1" ht="15" x14ac:dyDescent="0.25">
      <c r="A31" s="48"/>
      <c r="B31" s="49"/>
      <c r="C31" s="50"/>
      <c r="D31" s="50"/>
      <c r="E31" s="51">
        <f t="shared" si="7"/>
        <v>0</v>
      </c>
      <c r="F31" s="52"/>
      <c r="G31" s="53">
        <f t="shared" si="0"/>
        <v>0</v>
      </c>
      <c r="H31" s="54"/>
      <c r="I31" s="55"/>
      <c r="J31" s="70"/>
    </row>
    <row r="32" spans="1:10" ht="15" x14ac:dyDescent="0.25">
      <c r="A32" s="37" t="s">
        <v>45</v>
      </c>
      <c r="B32" s="45" t="s">
        <v>46</v>
      </c>
      <c r="C32" s="38"/>
      <c r="D32" s="39"/>
      <c r="E32" s="40">
        <f>SUBTOTAL(9,E33:E40)</f>
        <v>458250</v>
      </c>
      <c r="F32" s="41">
        <v>6</v>
      </c>
      <c r="G32" s="42">
        <f t="shared" si="0"/>
        <v>0.26879911973963422</v>
      </c>
      <c r="H32" s="43"/>
      <c r="I32" s="46"/>
      <c r="J32" s="44"/>
    </row>
    <row r="33" spans="1:10" s="47" customFormat="1" ht="60" x14ac:dyDescent="0.25">
      <c r="A33" s="48" t="s">
        <v>48</v>
      </c>
      <c r="B33" s="49" t="s">
        <v>49</v>
      </c>
      <c r="C33" s="50">
        <v>260</v>
      </c>
      <c r="D33" s="50">
        <v>960</v>
      </c>
      <c r="E33" s="69">
        <f t="shared" ref="E33:E40" si="8">C33*D33</f>
        <v>249600</v>
      </c>
      <c r="F33" s="52"/>
      <c r="G33" s="53">
        <f t="shared" ref="G33:G38" si="9">E33/$E$9</f>
        <v>0.14640973330499227</v>
      </c>
      <c r="H33" s="54"/>
      <c r="I33" s="55" t="s">
        <v>44</v>
      </c>
      <c r="J33" s="70" t="s">
        <v>50</v>
      </c>
    </row>
    <row r="34" spans="1:10" s="47" customFormat="1" ht="60" x14ac:dyDescent="0.25">
      <c r="A34" s="48" t="s">
        <v>51</v>
      </c>
      <c r="B34" s="49" t="s">
        <v>52</v>
      </c>
      <c r="C34" s="50">
        <v>0</v>
      </c>
      <c r="D34" s="50">
        <v>240</v>
      </c>
      <c r="E34" s="51">
        <f t="shared" si="8"/>
        <v>0</v>
      </c>
      <c r="F34" s="52"/>
      <c r="G34" s="53">
        <f t="shared" si="9"/>
        <v>0</v>
      </c>
      <c r="H34" s="54"/>
      <c r="I34" s="55" t="s">
        <v>44</v>
      </c>
      <c r="J34" s="70" t="s">
        <v>53</v>
      </c>
    </row>
    <row r="35" spans="1:10" s="47" customFormat="1" ht="60" x14ac:dyDescent="0.25">
      <c r="A35" s="48" t="s">
        <v>54</v>
      </c>
      <c r="B35" s="49" t="s">
        <v>55</v>
      </c>
      <c r="C35" s="50">
        <v>260</v>
      </c>
      <c r="D35" s="50">
        <v>280</v>
      </c>
      <c r="E35" s="69">
        <f t="shared" si="8"/>
        <v>72800</v>
      </c>
      <c r="F35" s="52"/>
      <c r="G35" s="53">
        <f t="shared" si="9"/>
        <v>4.2702838880622741E-2</v>
      </c>
      <c r="H35" s="54"/>
      <c r="I35" s="55" t="s">
        <v>44</v>
      </c>
      <c r="J35" s="70" t="s">
        <v>56</v>
      </c>
    </row>
    <row r="36" spans="1:10" s="47" customFormat="1" ht="60" x14ac:dyDescent="0.25">
      <c r="A36" s="48" t="s">
        <v>57</v>
      </c>
      <c r="B36" s="49" t="s">
        <v>58</v>
      </c>
      <c r="C36" s="50">
        <v>0</v>
      </c>
      <c r="D36" s="50">
        <v>280</v>
      </c>
      <c r="E36" s="51">
        <f t="shared" si="8"/>
        <v>0</v>
      </c>
      <c r="F36" s="52"/>
      <c r="G36" s="53">
        <f t="shared" si="9"/>
        <v>0</v>
      </c>
      <c r="H36" s="54"/>
      <c r="I36" s="55" t="s">
        <v>44</v>
      </c>
      <c r="J36" s="70" t="s">
        <v>59</v>
      </c>
    </row>
    <row r="37" spans="1:10" s="47" customFormat="1" ht="60" x14ac:dyDescent="0.25">
      <c r="A37" s="48" t="s">
        <v>60</v>
      </c>
      <c r="B37" s="49" t="s">
        <v>61</v>
      </c>
      <c r="C37" s="50">
        <v>309</v>
      </c>
      <c r="D37" s="50">
        <v>400</v>
      </c>
      <c r="E37" s="69">
        <f t="shared" si="8"/>
        <v>123600</v>
      </c>
      <c r="F37" s="52"/>
      <c r="G37" s="53">
        <f t="shared" si="9"/>
        <v>7.2500973703914437E-2</v>
      </c>
      <c r="H37" s="54"/>
      <c r="I37" s="55" t="s">
        <v>39</v>
      </c>
      <c r="J37" s="70" t="s">
        <v>62</v>
      </c>
    </row>
    <row r="38" spans="1:10" s="47" customFormat="1" ht="45" x14ac:dyDescent="0.25">
      <c r="A38" s="48" t="s">
        <v>63</v>
      </c>
      <c r="B38" s="49" t="s">
        <v>64</v>
      </c>
      <c r="C38" s="50">
        <v>245</v>
      </c>
      <c r="D38" s="50">
        <v>50</v>
      </c>
      <c r="E38" s="69">
        <f t="shared" si="8"/>
        <v>12250</v>
      </c>
      <c r="F38" s="52"/>
      <c r="G38" s="53">
        <f t="shared" si="9"/>
        <v>7.1855738501047884E-3</v>
      </c>
      <c r="H38" s="54"/>
      <c r="I38" s="55" t="s">
        <v>42</v>
      </c>
      <c r="J38" s="70" t="s">
        <v>65</v>
      </c>
    </row>
    <row r="39" spans="1:10" s="47" customFormat="1" ht="15" x14ac:dyDescent="0.25">
      <c r="A39" s="48"/>
      <c r="B39" s="49"/>
      <c r="C39" s="50"/>
      <c r="D39" s="50"/>
      <c r="E39" s="69">
        <f t="shared" si="8"/>
        <v>0</v>
      </c>
      <c r="F39" s="52"/>
      <c r="G39" s="53">
        <f t="shared" ref="G39:G43" si="10">E39/$E$9</f>
        <v>0</v>
      </c>
      <c r="H39" s="54"/>
      <c r="I39" s="55"/>
      <c r="J39" s="70"/>
    </row>
    <row r="40" spans="1:10" s="47" customFormat="1" ht="15" x14ac:dyDescent="0.25">
      <c r="A40" s="48"/>
      <c r="B40" s="49"/>
      <c r="C40" s="50"/>
      <c r="D40" s="50"/>
      <c r="E40" s="69">
        <f t="shared" si="8"/>
        <v>0</v>
      </c>
      <c r="F40" s="52"/>
      <c r="G40" s="53">
        <f t="shared" si="10"/>
        <v>0</v>
      </c>
      <c r="H40" s="54"/>
      <c r="I40" s="55"/>
      <c r="J40" s="70"/>
    </row>
    <row r="41" spans="1:10" ht="15" x14ac:dyDescent="0.25">
      <c r="A41" s="37" t="s">
        <v>66</v>
      </c>
      <c r="B41" s="62" t="s">
        <v>138</v>
      </c>
      <c r="C41" s="38"/>
      <c r="D41" s="39"/>
      <c r="E41" s="40">
        <v>0</v>
      </c>
      <c r="F41" s="41">
        <v>6</v>
      </c>
      <c r="G41" s="42">
        <f t="shared" si="10"/>
        <v>0</v>
      </c>
      <c r="H41" s="43"/>
      <c r="I41" s="46"/>
      <c r="J41" s="44"/>
    </row>
    <row r="42" spans="1:10" ht="15" x14ac:dyDescent="0.25">
      <c r="A42" s="37" t="s">
        <v>68</v>
      </c>
      <c r="B42" s="62" t="s">
        <v>139</v>
      </c>
      <c r="C42" s="38"/>
      <c r="D42" s="39"/>
      <c r="E42" s="40">
        <f>SUBTOTAL(9,E43:E44)</f>
        <v>60710.400000000001</v>
      </c>
      <c r="F42" s="41">
        <v>5</v>
      </c>
      <c r="G42" s="42">
        <f t="shared" si="10"/>
        <v>3.5611352054645044E-2</v>
      </c>
      <c r="H42" s="43"/>
      <c r="I42" s="43"/>
      <c r="J42" s="44"/>
    </row>
    <row r="43" spans="1:10" ht="30" x14ac:dyDescent="0.25">
      <c r="A43" s="74" t="s">
        <v>70</v>
      </c>
      <c r="B43" s="75" t="s">
        <v>71</v>
      </c>
      <c r="C43" s="76"/>
      <c r="D43" s="77"/>
      <c r="E43" s="51">
        <v>60710.400000000001</v>
      </c>
      <c r="F43" s="78">
        <v>6</v>
      </c>
      <c r="G43" s="66">
        <f t="shared" si="10"/>
        <v>3.5611352054645044E-2</v>
      </c>
      <c r="H43" s="79"/>
      <c r="I43" s="80"/>
      <c r="J43" s="81"/>
    </row>
    <row r="44" spans="1:10" ht="14.25" customHeight="1" x14ac:dyDescent="0.25">
      <c r="A44" s="74" t="s">
        <v>72</v>
      </c>
      <c r="B44" s="82" t="s">
        <v>73</v>
      </c>
      <c r="C44" s="76"/>
      <c r="D44" s="77"/>
      <c r="E44" s="77"/>
      <c r="F44" s="78">
        <v>6</v>
      </c>
      <c r="G44" s="66">
        <f t="shared" ref="G44:G50" si="11">E44/$E$9</f>
        <v>0</v>
      </c>
      <c r="H44" s="109"/>
      <c r="I44" s="80"/>
      <c r="J44" s="81"/>
    </row>
    <row r="45" spans="1:10" ht="15" x14ac:dyDescent="0.25">
      <c r="A45" s="37" t="s">
        <v>74</v>
      </c>
      <c r="B45" s="62" t="s">
        <v>140</v>
      </c>
      <c r="C45" s="38"/>
      <c r="D45" s="39"/>
      <c r="E45" s="40">
        <f>SUBTOTAL(9,E46:E47)</f>
        <v>22032</v>
      </c>
      <c r="F45" s="41">
        <v>5</v>
      </c>
      <c r="G45" s="42">
        <f t="shared" si="11"/>
        <v>1.2923474535959894E-2</v>
      </c>
      <c r="H45" s="110"/>
      <c r="I45" s="43"/>
      <c r="J45" s="44"/>
    </row>
    <row r="46" spans="1:10" ht="30" x14ac:dyDescent="0.25">
      <c r="A46" s="74" t="s">
        <v>76</v>
      </c>
      <c r="B46" s="75" t="s">
        <v>77</v>
      </c>
      <c r="C46" s="76"/>
      <c r="D46" s="77"/>
      <c r="E46" s="51">
        <v>22032</v>
      </c>
      <c r="F46" s="78">
        <v>6</v>
      </c>
      <c r="G46" s="66">
        <f t="shared" si="11"/>
        <v>1.2923474535959894E-2</v>
      </c>
      <c r="H46" s="109"/>
      <c r="I46" s="80"/>
      <c r="J46" s="81"/>
    </row>
    <row r="47" spans="1:10" ht="15" x14ac:dyDescent="0.25">
      <c r="A47" s="74" t="s">
        <v>78</v>
      </c>
      <c r="B47" s="82" t="s">
        <v>141</v>
      </c>
      <c r="C47" s="76"/>
      <c r="D47" s="77"/>
      <c r="E47" s="77"/>
      <c r="F47" s="78">
        <v>6</v>
      </c>
      <c r="G47" s="66">
        <f t="shared" si="11"/>
        <v>0</v>
      </c>
      <c r="H47" s="111"/>
      <c r="I47" s="80"/>
      <c r="J47" s="81"/>
    </row>
    <row r="48" spans="1:10" ht="15" x14ac:dyDescent="0.25">
      <c r="A48" s="37" t="s">
        <v>80</v>
      </c>
      <c r="B48" s="45" t="s">
        <v>142</v>
      </c>
      <c r="C48" s="38"/>
      <c r="D48" s="39"/>
      <c r="E48" s="40">
        <v>0</v>
      </c>
      <c r="F48" s="41">
        <v>5</v>
      </c>
      <c r="G48" s="42">
        <f t="shared" si="11"/>
        <v>0</v>
      </c>
      <c r="H48" s="110"/>
      <c r="I48" s="43"/>
      <c r="J48" s="44"/>
    </row>
    <row r="49" spans="1:10" ht="15" x14ac:dyDescent="0.25">
      <c r="A49" s="37" t="s">
        <v>82</v>
      </c>
      <c r="B49" s="62" t="s">
        <v>83</v>
      </c>
      <c r="C49" s="38"/>
      <c r="D49" s="39"/>
      <c r="E49" s="40">
        <f>SUBTOTAL(9,E50:E52)</f>
        <v>0</v>
      </c>
      <c r="F49" s="41">
        <v>5</v>
      </c>
      <c r="G49" s="42">
        <f t="shared" si="11"/>
        <v>0</v>
      </c>
      <c r="H49" s="110"/>
      <c r="I49" s="43"/>
      <c r="J49" s="44"/>
    </row>
    <row r="50" spans="1:10" ht="15" x14ac:dyDescent="0.25">
      <c r="A50" s="74" t="s">
        <v>84</v>
      </c>
      <c r="B50" s="75" t="s">
        <v>85</v>
      </c>
      <c r="C50" s="76"/>
      <c r="D50" s="77"/>
      <c r="E50" s="51">
        <v>0</v>
      </c>
      <c r="F50" s="78">
        <v>6</v>
      </c>
      <c r="G50" s="66">
        <f t="shared" si="11"/>
        <v>0</v>
      </c>
      <c r="H50" s="109"/>
      <c r="I50" s="80"/>
      <c r="J50" s="81"/>
    </row>
    <row r="51" spans="1:10" ht="14.25" customHeight="1" x14ac:dyDescent="0.25">
      <c r="A51" s="74" t="s">
        <v>86</v>
      </c>
      <c r="B51" s="75" t="s">
        <v>87</v>
      </c>
      <c r="C51" s="76"/>
      <c r="D51" s="77"/>
      <c r="E51" s="77">
        <v>0</v>
      </c>
      <c r="F51" s="78">
        <v>6</v>
      </c>
      <c r="G51" s="66">
        <f t="shared" ref="G51:G81" si="12">E51/$E$9</f>
        <v>0</v>
      </c>
      <c r="H51" s="79"/>
      <c r="I51" s="80"/>
      <c r="J51" s="81"/>
    </row>
    <row r="52" spans="1:10" ht="15" x14ac:dyDescent="0.25">
      <c r="A52" s="74" t="s">
        <v>88</v>
      </c>
      <c r="B52" s="82" t="s">
        <v>89</v>
      </c>
      <c r="C52" s="76"/>
      <c r="D52" s="77"/>
      <c r="E52" s="77">
        <v>0</v>
      </c>
      <c r="F52" s="78">
        <v>6</v>
      </c>
      <c r="G52" s="66">
        <f t="shared" si="12"/>
        <v>0</v>
      </c>
      <c r="H52" s="79"/>
      <c r="I52" s="80"/>
      <c r="J52" s="81"/>
    </row>
    <row r="53" spans="1:10" ht="15" x14ac:dyDescent="0.25">
      <c r="A53" s="37" t="s">
        <v>90</v>
      </c>
      <c r="B53" s="45" t="s">
        <v>91</v>
      </c>
      <c r="C53" s="38"/>
      <c r="D53" s="39"/>
      <c r="E53" s="40">
        <f>SUBTOTAL(9,E54:E55)</f>
        <v>0</v>
      </c>
      <c r="F53" s="41">
        <v>4</v>
      </c>
      <c r="G53" s="42">
        <f t="shared" si="12"/>
        <v>0</v>
      </c>
      <c r="H53" s="43"/>
      <c r="I53" s="43"/>
      <c r="J53" s="44"/>
    </row>
    <row r="54" spans="1:10" ht="15" x14ac:dyDescent="0.25">
      <c r="A54" s="74" t="s">
        <v>92</v>
      </c>
      <c r="B54" s="82" t="s">
        <v>93</v>
      </c>
      <c r="C54" s="76"/>
      <c r="D54" s="77"/>
      <c r="E54" s="69">
        <v>0</v>
      </c>
      <c r="F54" s="78">
        <v>5</v>
      </c>
      <c r="G54" s="66">
        <f t="shared" si="12"/>
        <v>0</v>
      </c>
      <c r="H54" s="79"/>
      <c r="I54" s="80"/>
      <c r="J54" s="81"/>
    </row>
    <row r="55" spans="1:10" ht="15" x14ac:dyDescent="0.25">
      <c r="A55" s="74" t="s">
        <v>94</v>
      </c>
      <c r="B55" s="82" t="s">
        <v>95</v>
      </c>
      <c r="C55" s="76"/>
      <c r="D55" s="77"/>
      <c r="E55" s="69">
        <v>0</v>
      </c>
      <c r="F55" s="78">
        <v>5</v>
      </c>
      <c r="G55" s="66">
        <f t="shared" si="12"/>
        <v>0</v>
      </c>
      <c r="H55" s="79"/>
      <c r="I55" s="80"/>
      <c r="J55" s="81"/>
    </row>
    <row r="56" spans="1:10" ht="15" x14ac:dyDescent="0.25">
      <c r="A56" s="37" t="s">
        <v>96</v>
      </c>
      <c r="B56" s="45" t="s">
        <v>97</v>
      </c>
      <c r="C56" s="38"/>
      <c r="D56" s="39"/>
      <c r="E56" s="40">
        <f>SUBTOTAL(9,E57:E75)</f>
        <v>779050</v>
      </c>
      <c r="F56" s="41">
        <v>4</v>
      </c>
      <c r="G56" s="42">
        <f t="shared" si="12"/>
        <v>0.45697316799380699</v>
      </c>
      <c r="H56" s="43"/>
      <c r="I56" s="43"/>
      <c r="J56" s="44"/>
    </row>
    <row r="57" spans="1:10" ht="15" x14ac:dyDescent="0.25">
      <c r="A57" s="37" t="s">
        <v>98</v>
      </c>
      <c r="B57" s="45" t="s">
        <v>99</v>
      </c>
      <c r="C57" s="38"/>
      <c r="D57" s="39"/>
      <c r="E57" s="40">
        <f>SUBTOTAL(9,E58:E61)</f>
        <v>95000</v>
      </c>
      <c r="F57" s="41">
        <v>5</v>
      </c>
      <c r="G57" s="42">
        <f t="shared" si="12"/>
        <v>5.5724858429384072E-2</v>
      </c>
      <c r="H57" s="43"/>
      <c r="I57" s="46"/>
      <c r="J57" s="44"/>
    </row>
    <row r="58" spans="1:10" s="47" customFormat="1" ht="75" x14ac:dyDescent="0.25">
      <c r="A58" s="48" t="s">
        <v>100</v>
      </c>
      <c r="B58" s="49" t="s">
        <v>143</v>
      </c>
      <c r="C58" s="50">
        <v>4000</v>
      </c>
      <c r="D58" s="50">
        <v>15</v>
      </c>
      <c r="E58" s="69">
        <f t="shared" ref="E58:E61" si="13">C58*D58</f>
        <v>60000</v>
      </c>
      <c r="F58" s="52"/>
      <c r="G58" s="53">
        <f t="shared" si="12"/>
        <v>3.519464742908468E-2</v>
      </c>
      <c r="H58" s="54"/>
      <c r="I58" s="55" t="s">
        <v>42</v>
      </c>
      <c r="J58" s="59" t="s">
        <v>144</v>
      </c>
    </row>
    <row r="59" spans="1:10" s="47" customFormat="1" ht="45" x14ac:dyDescent="0.25">
      <c r="A59" s="48" t="s">
        <v>100</v>
      </c>
      <c r="B59" s="49" t="s">
        <v>145</v>
      </c>
      <c r="C59" s="50">
        <v>35000</v>
      </c>
      <c r="D59" s="50">
        <v>1</v>
      </c>
      <c r="E59" s="69">
        <f t="shared" si="13"/>
        <v>35000</v>
      </c>
      <c r="F59" s="52"/>
      <c r="G59" s="53">
        <f t="shared" si="12"/>
        <v>2.0530211000299396E-2</v>
      </c>
      <c r="H59" s="54"/>
      <c r="I59" s="55" t="s">
        <v>146</v>
      </c>
      <c r="J59" s="57" t="s">
        <v>147</v>
      </c>
    </row>
    <row r="60" spans="1:10" s="47" customFormat="1" ht="15" x14ac:dyDescent="0.25">
      <c r="A60" s="48"/>
      <c r="B60" s="49"/>
      <c r="C60" s="50"/>
      <c r="D60" s="50"/>
      <c r="E60" s="69">
        <f t="shared" si="13"/>
        <v>0</v>
      </c>
      <c r="F60" s="52"/>
      <c r="G60" s="53">
        <f t="shared" ref="G60:G61" si="14">E60/$E$9</f>
        <v>0</v>
      </c>
      <c r="H60" s="54"/>
      <c r="I60" s="55"/>
      <c r="J60" s="56"/>
    </row>
    <row r="61" spans="1:10" s="47" customFormat="1" ht="15" x14ac:dyDescent="0.25">
      <c r="A61" s="48"/>
      <c r="B61" s="49"/>
      <c r="C61" s="50"/>
      <c r="D61" s="50"/>
      <c r="E61" s="69">
        <f t="shared" si="13"/>
        <v>0</v>
      </c>
      <c r="F61" s="52"/>
      <c r="G61" s="53">
        <f t="shared" si="14"/>
        <v>0</v>
      </c>
      <c r="H61" s="54"/>
      <c r="I61" s="55"/>
      <c r="J61" s="56"/>
    </row>
    <row r="62" spans="1:10" ht="15" x14ac:dyDescent="0.25">
      <c r="A62" s="37" t="s">
        <v>101</v>
      </c>
      <c r="B62" s="45" t="s">
        <v>102</v>
      </c>
      <c r="C62" s="38"/>
      <c r="D62" s="39"/>
      <c r="E62" s="40">
        <f>SUBTOTAL(9,E63:E70)</f>
        <v>584400</v>
      </c>
      <c r="F62" s="41">
        <v>5</v>
      </c>
      <c r="G62" s="42">
        <f t="shared" si="12"/>
        <v>0.34279586595928474</v>
      </c>
      <c r="H62" s="43"/>
      <c r="I62" s="46"/>
      <c r="J62" s="44"/>
    </row>
    <row r="63" spans="1:10" s="47" customFormat="1" ht="45" x14ac:dyDescent="0.25">
      <c r="A63" s="48" t="s">
        <v>103</v>
      </c>
      <c r="B63" s="49" t="s">
        <v>148</v>
      </c>
      <c r="C63" s="50">
        <v>35000</v>
      </c>
      <c r="D63" s="50">
        <v>1</v>
      </c>
      <c r="E63" s="69">
        <f>C63*D63</f>
        <v>35000</v>
      </c>
      <c r="F63" s="52"/>
      <c r="G63" s="53">
        <f>E63/$E$9</f>
        <v>2.0530211000299396E-2</v>
      </c>
      <c r="H63" s="54"/>
      <c r="I63" s="55" t="s">
        <v>44</v>
      </c>
      <c r="J63" s="56" t="s">
        <v>149</v>
      </c>
    </row>
    <row r="64" spans="1:10" s="47" customFormat="1" ht="45" x14ac:dyDescent="0.25">
      <c r="A64" s="48" t="s">
        <v>103</v>
      </c>
      <c r="B64" s="49" t="s">
        <v>150</v>
      </c>
      <c r="C64" s="50">
        <v>281350</v>
      </c>
      <c r="D64" s="50">
        <v>1</v>
      </c>
      <c r="E64" s="69">
        <f t="shared" ref="E64:E70" si="15">C64*D64</f>
        <v>281350</v>
      </c>
      <c r="F64" s="52"/>
      <c r="G64" s="53">
        <f t="shared" si="12"/>
        <v>0.16503356756954957</v>
      </c>
      <c r="H64" s="54"/>
      <c r="I64" s="55" t="s">
        <v>146</v>
      </c>
      <c r="J64" s="57" t="s">
        <v>147</v>
      </c>
    </row>
    <row r="65" spans="1:10" s="47" customFormat="1" ht="30" x14ac:dyDescent="0.25">
      <c r="A65" s="48" t="s">
        <v>103</v>
      </c>
      <c r="B65" s="49" t="s">
        <v>151</v>
      </c>
      <c r="C65" s="50">
        <v>232050</v>
      </c>
      <c r="D65" s="50">
        <v>1</v>
      </c>
      <c r="E65" s="69">
        <f t="shared" si="15"/>
        <v>232050</v>
      </c>
      <c r="F65" s="52"/>
      <c r="G65" s="53">
        <f t="shared" si="12"/>
        <v>0.13611529893198498</v>
      </c>
      <c r="H65" s="54"/>
      <c r="I65" s="55" t="s">
        <v>44</v>
      </c>
      <c r="J65" s="57" t="s">
        <v>152</v>
      </c>
    </row>
    <row r="66" spans="1:10" s="47" customFormat="1" ht="30" x14ac:dyDescent="0.25">
      <c r="A66" s="48" t="s">
        <v>103</v>
      </c>
      <c r="B66" s="49" t="s">
        <v>153</v>
      </c>
      <c r="C66" s="50">
        <v>8000</v>
      </c>
      <c r="D66" s="50">
        <v>1</v>
      </c>
      <c r="E66" s="69">
        <f t="shared" si="15"/>
        <v>8000</v>
      </c>
      <c r="F66" s="52"/>
      <c r="G66" s="53">
        <f t="shared" si="12"/>
        <v>4.69261965721129E-3</v>
      </c>
      <c r="H66" s="54"/>
      <c r="I66" s="55" t="s">
        <v>44</v>
      </c>
      <c r="J66" s="56" t="s">
        <v>154</v>
      </c>
    </row>
    <row r="67" spans="1:10" s="47" customFormat="1" ht="30" x14ac:dyDescent="0.25">
      <c r="A67" s="48" t="s">
        <v>103</v>
      </c>
      <c r="B67" s="49" t="s">
        <v>155</v>
      </c>
      <c r="C67" s="50">
        <v>2000</v>
      </c>
      <c r="D67" s="50">
        <v>10</v>
      </c>
      <c r="E67" s="69">
        <f t="shared" si="15"/>
        <v>20000</v>
      </c>
      <c r="F67" s="52"/>
      <c r="G67" s="53">
        <f t="shared" si="12"/>
        <v>1.1731549143028226E-2</v>
      </c>
      <c r="H67" s="54"/>
      <c r="I67" s="55" t="s">
        <v>47</v>
      </c>
      <c r="J67" s="56" t="s">
        <v>156</v>
      </c>
    </row>
    <row r="68" spans="1:10" s="47" customFormat="1" ht="45" x14ac:dyDescent="0.25">
      <c r="A68" s="48" t="s">
        <v>103</v>
      </c>
      <c r="B68" s="49" t="s">
        <v>157</v>
      </c>
      <c r="C68" s="50">
        <v>8000</v>
      </c>
      <c r="D68" s="50">
        <v>1</v>
      </c>
      <c r="E68" s="69">
        <f t="shared" si="15"/>
        <v>8000</v>
      </c>
      <c r="F68" s="52"/>
      <c r="G68" s="53">
        <f t="shared" si="12"/>
        <v>4.69261965721129E-3</v>
      </c>
      <c r="H68" s="54"/>
      <c r="I68" s="55" t="s">
        <v>44</v>
      </c>
      <c r="J68" s="56" t="s">
        <v>158</v>
      </c>
    </row>
    <row r="69" spans="1:10" s="47" customFormat="1" ht="15" x14ac:dyDescent="0.25">
      <c r="A69" s="48"/>
      <c r="B69" s="49"/>
      <c r="C69" s="50"/>
      <c r="D69" s="50"/>
      <c r="E69" s="69">
        <f t="shared" ref="E69" si="16">C69*D69</f>
        <v>0</v>
      </c>
      <c r="F69" s="52"/>
      <c r="G69" s="53">
        <f t="shared" ref="G69" si="17">E69/$E$9</f>
        <v>0</v>
      </c>
      <c r="H69" s="54"/>
      <c r="I69" s="55"/>
      <c r="J69" s="56"/>
    </row>
    <row r="70" spans="1:10" s="47" customFormat="1" ht="15" x14ac:dyDescent="0.25">
      <c r="A70" s="48"/>
      <c r="B70" s="49"/>
      <c r="C70" s="50"/>
      <c r="D70" s="50"/>
      <c r="E70" s="69">
        <f t="shared" si="15"/>
        <v>0</v>
      </c>
      <c r="F70" s="52"/>
      <c r="G70" s="53">
        <f t="shared" si="12"/>
        <v>0</v>
      </c>
      <c r="H70" s="54"/>
      <c r="I70" s="55"/>
      <c r="J70" s="56"/>
    </row>
    <row r="71" spans="1:10" ht="15" x14ac:dyDescent="0.25">
      <c r="A71" s="37" t="s">
        <v>104</v>
      </c>
      <c r="B71" s="45" t="s">
        <v>159</v>
      </c>
      <c r="C71" s="38"/>
      <c r="D71" s="39"/>
      <c r="E71" s="40">
        <f>SUBTOTAL(9,E72:E75)</f>
        <v>99650</v>
      </c>
      <c r="F71" s="41">
        <v>5</v>
      </c>
      <c r="G71" s="42">
        <f t="shared" si="12"/>
        <v>5.8452443605138134E-2</v>
      </c>
      <c r="H71" s="43"/>
      <c r="I71" s="46"/>
      <c r="J71" s="44"/>
    </row>
    <row r="72" spans="1:10" s="47" customFormat="1" ht="30" x14ac:dyDescent="0.25">
      <c r="A72" s="48" t="s">
        <v>106</v>
      </c>
      <c r="B72" s="49" t="s">
        <v>160</v>
      </c>
      <c r="C72" s="50">
        <v>79650</v>
      </c>
      <c r="D72" s="50">
        <v>1</v>
      </c>
      <c r="E72" s="69">
        <f t="shared" ref="E72:E73" si="18">C72*D72</f>
        <v>79650</v>
      </c>
      <c r="F72" s="52"/>
      <c r="G72" s="53">
        <f t="shared" si="12"/>
        <v>4.6720894462109912E-2</v>
      </c>
      <c r="H72" s="54"/>
      <c r="I72" s="55" t="s">
        <v>44</v>
      </c>
      <c r="J72" s="57" t="s">
        <v>161</v>
      </c>
    </row>
    <row r="73" spans="1:10" s="47" customFormat="1" ht="30" x14ac:dyDescent="0.25">
      <c r="A73" s="48" t="s">
        <v>106</v>
      </c>
      <c r="B73" s="49" t="s">
        <v>162</v>
      </c>
      <c r="C73" s="50">
        <v>20000</v>
      </c>
      <c r="D73" s="50">
        <v>1</v>
      </c>
      <c r="E73" s="69">
        <f t="shared" si="18"/>
        <v>20000</v>
      </c>
      <c r="F73" s="52"/>
      <c r="G73" s="53">
        <f t="shared" si="12"/>
        <v>1.1731549143028226E-2</v>
      </c>
      <c r="H73" s="54"/>
      <c r="I73" s="55" t="s">
        <v>44</v>
      </c>
      <c r="J73" s="57" t="s">
        <v>163</v>
      </c>
    </row>
    <row r="74" spans="1:10" s="47" customFormat="1" ht="15" x14ac:dyDescent="0.25">
      <c r="A74" s="48"/>
      <c r="B74" s="49"/>
      <c r="C74" s="50"/>
      <c r="D74" s="50"/>
      <c r="E74" s="69">
        <f t="shared" ref="E74:E75" si="19">C74*D74</f>
        <v>0</v>
      </c>
      <c r="F74" s="52"/>
      <c r="G74" s="53">
        <f t="shared" si="12"/>
        <v>0</v>
      </c>
      <c r="H74" s="54"/>
      <c r="I74" s="55"/>
      <c r="J74" s="56"/>
    </row>
    <row r="75" spans="1:10" s="47" customFormat="1" ht="15" x14ac:dyDescent="0.25">
      <c r="A75" s="48"/>
      <c r="B75" s="49"/>
      <c r="C75" s="50"/>
      <c r="D75" s="50"/>
      <c r="E75" s="69">
        <f t="shared" si="19"/>
        <v>0</v>
      </c>
      <c r="F75" s="52"/>
      <c r="G75" s="53">
        <f t="shared" si="12"/>
        <v>0</v>
      </c>
      <c r="H75" s="54"/>
      <c r="I75" s="55"/>
      <c r="J75" s="56"/>
    </row>
    <row r="76" spans="1:10" ht="15" x14ac:dyDescent="0.25">
      <c r="A76" s="37" t="s">
        <v>107</v>
      </c>
      <c r="B76" s="45" t="s">
        <v>164</v>
      </c>
      <c r="C76" s="38"/>
      <c r="D76" s="39"/>
      <c r="E76" s="40">
        <f>SUBTOTAL(9,E77:E78)</f>
        <v>0</v>
      </c>
      <c r="F76" s="41">
        <v>4</v>
      </c>
      <c r="G76" s="42">
        <f t="shared" si="12"/>
        <v>0</v>
      </c>
      <c r="H76" s="43"/>
      <c r="I76" s="43"/>
      <c r="J76" s="44"/>
    </row>
    <row r="77" spans="1:10" s="47" customFormat="1" ht="15" x14ac:dyDescent="0.25">
      <c r="A77" s="48"/>
      <c r="B77" s="49"/>
      <c r="C77" s="50"/>
      <c r="D77" s="50"/>
      <c r="E77" s="69">
        <f t="shared" ref="E77:E78" si="20">C77*D77</f>
        <v>0</v>
      </c>
      <c r="F77" s="52"/>
      <c r="G77" s="53">
        <f t="shared" ref="G77:G78" si="21">E77/$E$9</f>
        <v>0</v>
      </c>
      <c r="H77" s="54"/>
      <c r="I77" s="55"/>
      <c r="J77" s="56"/>
    </row>
    <row r="78" spans="1:10" s="47" customFormat="1" ht="15" x14ac:dyDescent="0.25">
      <c r="A78" s="48"/>
      <c r="B78" s="49"/>
      <c r="C78" s="50"/>
      <c r="D78" s="50"/>
      <c r="E78" s="69">
        <f t="shared" si="20"/>
        <v>0</v>
      </c>
      <c r="F78" s="52"/>
      <c r="G78" s="53">
        <f t="shared" si="21"/>
        <v>0</v>
      </c>
      <c r="H78" s="54"/>
      <c r="I78" s="55"/>
      <c r="J78" s="56"/>
    </row>
    <row r="79" spans="1:10" ht="15" x14ac:dyDescent="0.25">
      <c r="A79" s="37" t="s">
        <v>109</v>
      </c>
      <c r="B79" s="62" t="s">
        <v>110</v>
      </c>
      <c r="C79" s="38"/>
      <c r="D79" s="39"/>
      <c r="E79" s="40">
        <v>0</v>
      </c>
      <c r="F79" s="41">
        <v>4</v>
      </c>
      <c r="G79" s="42">
        <f t="shared" si="12"/>
        <v>0</v>
      </c>
      <c r="H79" s="43"/>
      <c r="I79" s="43"/>
      <c r="J79" s="44"/>
    </row>
    <row r="80" spans="1:10" ht="15" x14ac:dyDescent="0.25">
      <c r="A80" s="37" t="s">
        <v>111</v>
      </c>
      <c r="B80" s="62" t="s">
        <v>112</v>
      </c>
      <c r="C80" s="38"/>
      <c r="D80" s="39"/>
      <c r="E80" s="40">
        <f>SUBTOTAL(9,E81:E91)</f>
        <v>15000</v>
      </c>
      <c r="F80" s="41">
        <v>4</v>
      </c>
      <c r="G80" s="42">
        <f t="shared" si="12"/>
        <v>8.79866185727117E-3</v>
      </c>
      <c r="H80" s="43"/>
      <c r="I80" s="43"/>
      <c r="J80" s="44"/>
    </row>
    <row r="81" spans="1:10" ht="15" x14ac:dyDescent="0.25">
      <c r="A81" s="37" t="s">
        <v>113</v>
      </c>
      <c r="B81" s="45" t="s">
        <v>165</v>
      </c>
      <c r="C81" s="38"/>
      <c r="D81" s="39"/>
      <c r="E81" s="40">
        <f>SUBTOTAL(9,E82:E85)</f>
        <v>15000</v>
      </c>
      <c r="F81" s="41">
        <v>5</v>
      </c>
      <c r="G81" s="42">
        <f t="shared" si="12"/>
        <v>8.79866185727117E-3</v>
      </c>
      <c r="H81" s="43"/>
      <c r="I81" s="46"/>
      <c r="J81" s="44"/>
    </row>
    <row r="82" spans="1:10" s="47" customFormat="1" ht="30" x14ac:dyDescent="0.25">
      <c r="A82" s="48" t="s">
        <v>115</v>
      </c>
      <c r="B82" s="49" t="s">
        <v>166</v>
      </c>
      <c r="C82" s="50">
        <v>5000</v>
      </c>
      <c r="D82" s="50">
        <v>1</v>
      </c>
      <c r="E82" s="69">
        <f t="shared" ref="E82:E83" si="22">C82*D82</f>
        <v>5000</v>
      </c>
      <c r="F82" s="52"/>
      <c r="G82" s="53">
        <f t="shared" ref="G82:G91" si="23">E82/$E$9</f>
        <v>2.9328872857570564E-3</v>
      </c>
      <c r="H82" s="54"/>
      <c r="I82" s="55" t="s">
        <v>167</v>
      </c>
      <c r="J82" s="59" t="s">
        <v>168</v>
      </c>
    </row>
    <row r="83" spans="1:10" s="47" customFormat="1" ht="30" x14ac:dyDescent="0.25">
      <c r="A83" s="48" t="s">
        <v>115</v>
      </c>
      <c r="B83" s="49" t="s">
        <v>169</v>
      </c>
      <c r="C83" s="50">
        <v>10000</v>
      </c>
      <c r="D83" s="50">
        <v>1</v>
      </c>
      <c r="E83" s="69">
        <f t="shared" si="22"/>
        <v>10000</v>
      </c>
      <c r="F83" s="52"/>
      <c r="G83" s="53">
        <f t="shared" si="23"/>
        <v>5.8657745715141128E-3</v>
      </c>
      <c r="H83" s="54"/>
      <c r="I83" s="55" t="s">
        <v>47</v>
      </c>
      <c r="J83" s="112" t="s">
        <v>170</v>
      </c>
    </row>
    <row r="84" spans="1:10" s="47" customFormat="1" ht="15" x14ac:dyDescent="0.25">
      <c r="A84" s="48"/>
      <c r="B84" s="49"/>
      <c r="C84" s="50"/>
      <c r="D84" s="50"/>
      <c r="E84" s="69">
        <f t="shared" ref="E84:E85" si="24">C84*D84</f>
        <v>0</v>
      </c>
      <c r="F84" s="52"/>
      <c r="G84" s="53">
        <f t="shared" si="23"/>
        <v>0</v>
      </c>
      <c r="H84" s="54"/>
      <c r="I84" s="55"/>
      <c r="J84" s="56"/>
    </row>
    <row r="85" spans="1:10" s="47" customFormat="1" ht="15" x14ac:dyDescent="0.25">
      <c r="A85" s="48"/>
      <c r="B85" s="49"/>
      <c r="C85" s="50"/>
      <c r="D85" s="50"/>
      <c r="E85" s="69">
        <f t="shared" si="24"/>
        <v>0</v>
      </c>
      <c r="F85" s="52"/>
      <c r="G85" s="53">
        <f t="shared" si="23"/>
        <v>0</v>
      </c>
      <c r="H85" s="54"/>
      <c r="I85" s="55"/>
      <c r="J85" s="56"/>
    </row>
    <row r="86" spans="1:10" ht="15" x14ac:dyDescent="0.25">
      <c r="A86" s="37" t="s">
        <v>116</v>
      </c>
      <c r="B86" s="45" t="s">
        <v>117</v>
      </c>
      <c r="C86" s="38"/>
      <c r="D86" s="39"/>
      <c r="E86" s="40">
        <f>SUBTOTAL(9,E87:E88)</f>
        <v>0</v>
      </c>
      <c r="F86" s="41">
        <v>5</v>
      </c>
      <c r="G86" s="42">
        <f t="shared" si="23"/>
        <v>0</v>
      </c>
      <c r="H86" s="43"/>
      <c r="I86" s="46"/>
      <c r="J86" s="44"/>
    </row>
    <row r="87" spans="1:10" ht="15" x14ac:dyDescent="0.25">
      <c r="A87" s="74" t="s">
        <v>118</v>
      </c>
      <c r="B87" s="82"/>
      <c r="C87" s="76"/>
      <c r="D87" s="77"/>
      <c r="E87" s="69">
        <f t="shared" ref="E87:E88" si="25">C87*D87</f>
        <v>0</v>
      </c>
      <c r="F87" s="78"/>
      <c r="G87" s="66">
        <f t="shared" si="23"/>
        <v>0</v>
      </c>
      <c r="H87" s="79"/>
      <c r="I87" s="80"/>
      <c r="J87" s="81"/>
    </row>
    <row r="88" spans="1:10" ht="15" x14ac:dyDescent="0.25">
      <c r="A88" s="74" t="s">
        <v>119</v>
      </c>
      <c r="B88" s="82"/>
      <c r="C88" s="76"/>
      <c r="D88" s="77"/>
      <c r="E88" s="69">
        <f t="shared" si="25"/>
        <v>0</v>
      </c>
      <c r="F88" s="78"/>
      <c r="G88" s="66">
        <f t="shared" si="23"/>
        <v>0</v>
      </c>
      <c r="H88" s="79"/>
      <c r="I88" s="80"/>
      <c r="J88" s="81"/>
    </row>
    <row r="89" spans="1:10" ht="15" x14ac:dyDescent="0.25">
      <c r="A89" s="37" t="s">
        <v>120</v>
      </c>
      <c r="B89" s="45" t="s">
        <v>121</v>
      </c>
      <c r="C89" s="38"/>
      <c r="D89" s="39"/>
      <c r="E89" s="40">
        <f>SUBTOTAL(9,E90:E91)</f>
        <v>0</v>
      </c>
      <c r="F89" s="41">
        <v>5</v>
      </c>
      <c r="G89" s="42">
        <f t="shared" si="23"/>
        <v>0</v>
      </c>
      <c r="H89" s="43"/>
      <c r="I89" s="46"/>
      <c r="J89" s="44"/>
    </row>
    <row r="90" spans="1:10" ht="15" x14ac:dyDescent="0.25">
      <c r="A90" s="48" t="s">
        <v>122</v>
      </c>
      <c r="B90" s="49"/>
      <c r="C90" s="50"/>
      <c r="D90" s="50"/>
      <c r="E90" s="69">
        <f t="shared" ref="E90:E91" si="26">C90*D90</f>
        <v>0</v>
      </c>
      <c r="F90" s="84"/>
      <c r="G90" s="53">
        <f t="shared" si="23"/>
        <v>0</v>
      </c>
      <c r="H90" s="85"/>
      <c r="I90" s="86"/>
      <c r="J90" s="61"/>
    </row>
    <row r="91" spans="1:10" ht="15" x14ac:dyDescent="0.25">
      <c r="A91" s="48" t="s">
        <v>123</v>
      </c>
      <c r="B91" s="49"/>
      <c r="C91" s="50"/>
      <c r="D91" s="50"/>
      <c r="E91" s="69">
        <f t="shared" si="26"/>
        <v>0</v>
      </c>
      <c r="F91" s="84"/>
      <c r="G91" s="53">
        <f t="shared" si="23"/>
        <v>0</v>
      </c>
      <c r="H91" s="85"/>
      <c r="I91" s="86"/>
      <c r="J91" s="61"/>
    </row>
    <row r="92" spans="1:10" ht="15" x14ac:dyDescent="0.25">
      <c r="A92" s="37" t="s">
        <v>124</v>
      </c>
      <c r="B92" s="45" t="s">
        <v>125</v>
      </c>
      <c r="C92" s="38"/>
      <c r="D92" s="39"/>
      <c r="E92" s="40">
        <f>SUBTOTAL(9,E93:E94)</f>
        <v>0</v>
      </c>
      <c r="F92" s="41">
        <v>4</v>
      </c>
      <c r="G92" s="42">
        <f>E92/$E$9</f>
        <v>0</v>
      </c>
      <c r="H92" s="43"/>
      <c r="I92" s="43"/>
      <c r="J92" s="44"/>
    </row>
    <row r="93" spans="1:10" s="47" customFormat="1" ht="15" x14ac:dyDescent="0.25">
      <c r="A93" s="87"/>
      <c r="B93" s="88"/>
      <c r="C93" s="89"/>
      <c r="D93" s="89"/>
      <c r="E93" s="90">
        <f>SUM(C93*D93)</f>
        <v>0</v>
      </c>
      <c r="F93" s="91"/>
      <c r="G93" s="83">
        <f>E93/$E$9</f>
        <v>0</v>
      </c>
      <c r="H93" s="92"/>
      <c r="I93" s="93"/>
      <c r="J93" s="58"/>
    </row>
    <row r="94" spans="1:10" s="47" customFormat="1" ht="15" x14ac:dyDescent="0.25">
      <c r="A94" s="87"/>
      <c r="B94" s="88"/>
      <c r="C94" s="89"/>
      <c r="D94" s="89"/>
      <c r="E94" s="90">
        <f>SUM(C94*D94)</f>
        <v>0</v>
      </c>
      <c r="F94" s="91"/>
      <c r="G94" s="83">
        <f>E94/$E$9</f>
        <v>0</v>
      </c>
      <c r="H94" s="92"/>
      <c r="I94" s="93"/>
      <c r="J94" s="58"/>
    </row>
    <row r="95" spans="1:10" ht="15" x14ac:dyDescent="0.25">
      <c r="A95" s="37" t="s">
        <v>126</v>
      </c>
      <c r="B95" s="45" t="s">
        <v>0</v>
      </c>
      <c r="C95" s="38"/>
      <c r="D95" s="39"/>
      <c r="E95" s="40">
        <f>ROUND(E10*0.046,2)</f>
        <v>74972.289999999994</v>
      </c>
      <c r="F95" s="41">
        <v>2</v>
      </c>
      <c r="G95" s="42">
        <f t="shared" ref="G95:G98" si="27">E95/$E$9</f>
        <v>4.3977055225018179E-2</v>
      </c>
      <c r="H95" s="43"/>
      <c r="I95" s="43"/>
      <c r="J95" s="44"/>
    </row>
    <row r="96" spans="1:10" ht="15" x14ac:dyDescent="0.25">
      <c r="A96" s="37" t="s">
        <v>127</v>
      </c>
      <c r="B96" s="45" t="s">
        <v>128</v>
      </c>
      <c r="C96" s="38"/>
      <c r="D96" s="39"/>
      <c r="E96" s="40">
        <f>SUBTOTAL(9,E97:E98)</f>
        <v>0</v>
      </c>
      <c r="F96" s="41">
        <v>2</v>
      </c>
      <c r="G96" s="42">
        <f t="shared" si="27"/>
        <v>0</v>
      </c>
      <c r="H96" s="43"/>
      <c r="I96" s="43"/>
      <c r="J96" s="44"/>
    </row>
    <row r="97" spans="1:10" ht="15" x14ac:dyDescent="0.25">
      <c r="A97" s="74" t="s">
        <v>129</v>
      </c>
      <c r="B97" s="82" t="s">
        <v>130</v>
      </c>
      <c r="C97" s="76"/>
      <c r="D97" s="77"/>
      <c r="E97" s="77">
        <v>0</v>
      </c>
      <c r="F97" s="78">
        <v>3</v>
      </c>
      <c r="G97" s="66">
        <f>E97/$E$9</f>
        <v>0</v>
      </c>
      <c r="H97" s="79"/>
      <c r="I97" s="80"/>
      <c r="J97" s="81"/>
    </row>
    <row r="98" spans="1:10" ht="15.75" thickBot="1" x14ac:dyDescent="0.3">
      <c r="A98" s="74" t="s">
        <v>131</v>
      </c>
      <c r="B98" s="94" t="s">
        <v>132</v>
      </c>
      <c r="C98" s="76"/>
      <c r="D98" s="77"/>
      <c r="E98" s="77">
        <v>0</v>
      </c>
      <c r="F98" s="78">
        <v>3</v>
      </c>
      <c r="G98" s="66">
        <f t="shared" si="27"/>
        <v>0</v>
      </c>
      <c r="H98" s="79"/>
      <c r="I98" s="80"/>
      <c r="J98" s="95"/>
    </row>
    <row r="99" spans="1:10" ht="15.75" thickBot="1" x14ac:dyDescent="0.3">
      <c r="A99" s="96" t="s">
        <v>133</v>
      </c>
      <c r="B99" s="97" t="s">
        <v>134</v>
      </c>
      <c r="C99" s="98"/>
      <c r="D99" s="99"/>
      <c r="E99" s="100">
        <v>0</v>
      </c>
      <c r="F99" s="101">
        <v>1</v>
      </c>
      <c r="G99" s="102"/>
      <c r="H99" s="103"/>
      <c r="I99" s="103"/>
      <c r="J99" s="104"/>
    </row>
    <row r="100" spans="1:10" ht="14.25" x14ac:dyDescent="0.25">
      <c r="A100" s="105"/>
      <c r="H100" s="1"/>
    </row>
  </sheetData>
  <autoFilter ref="A8:J99"/>
  <mergeCells count="6">
    <mergeCell ref="G4:H4"/>
    <mergeCell ref="B5:F5"/>
    <mergeCell ref="A1:F1"/>
    <mergeCell ref="B2:F2"/>
    <mergeCell ref="B3:F3"/>
    <mergeCell ref="B4:F4"/>
  </mergeCells>
  <printOptions horizontalCentered="1"/>
  <pageMargins left="0.39370078740157483" right="0.39370078740157483" top="0.86614173228346458" bottom="0.78740157480314965" header="0.51181102362204722" footer="0.51181102362204722"/>
  <pageSetup paperSize="9" scale="41" firstPageNumber="0" fitToHeight="0" orientation="portrait" horizontalDpi="4294967295" verticalDpi="300" r:id="rId1"/>
  <headerFooter>
    <oddHeader xml:space="preserve">&amp;RPříloha č.            </oddHeader>
    <evenFooter>&amp;C2/2</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0B778A1060CE249A670BCE1DD9CE9DB" ma:contentTypeVersion="13" ma:contentTypeDescription="Vytvoří nový dokument" ma:contentTypeScope="" ma:versionID="2781389228e20999794035d3ed503fee">
  <xsd:schema xmlns:xsd="http://www.w3.org/2001/XMLSchema" xmlns:xs="http://www.w3.org/2001/XMLSchema" xmlns:p="http://schemas.microsoft.com/office/2006/metadata/properties" xmlns:ns3="0fa8a809-754e-4940-9f79-6ca366ca1379" xmlns:ns4="dec30894-6ed9-439d-acf5-08efc27765fd" targetNamespace="http://schemas.microsoft.com/office/2006/metadata/properties" ma:root="true" ma:fieldsID="246dd1d339749fc034fd10d324e4ca33" ns3:_="" ns4:_="">
    <xsd:import namespace="0fa8a809-754e-4940-9f79-6ca366ca1379"/>
    <xsd:import namespace="dec30894-6ed9-439d-acf5-08efc27765f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a8a809-754e-4940-9f79-6ca366ca13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c30894-6ed9-439d-acf5-08efc27765fd" elementFormDefault="qualified">
    <xsd:import namespace="http://schemas.microsoft.com/office/2006/documentManagement/types"/>
    <xsd:import namespace="http://schemas.microsoft.com/office/infopath/2007/PartnerControls"/>
    <xsd:element name="SharedWithUsers" ma:index="13"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dílené s podrobnostmi" ma:internalName="SharedWithDetails" ma:readOnly="true">
      <xsd:simpleType>
        <xsd:restriction base="dms:Note">
          <xsd:maxLength value="255"/>
        </xsd:restriction>
      </xsd:simpleType>
    </xsd:element>
    <xsd:element name="SharingHintHash" ma:index="15" nillable="true" ma:displayName="Hodnota hash upozornění na sdílení"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9195B5-CFF7-4FBD-BDFD-87EBB09651D4}">
  <ds:schemaRefs>
    <ds:schemaRef ds:uri="http://schemas.microsoft.com/sharepoint/v3/contenttype/forms"/>
  </ds:schemaRefs>
</ds:datastoreItem>
</file>

<file path=customXml/itemProps2.xml><?xml version="1.0" encoding="utf-8"?>
<ds:datastoreItem xmlns:ds="http://schemas.openxmlformats.org/officeDocument/2006/customXml" ds:itemID="{186F525E-9EB2-405E-AA62-E8D44788F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a8a809-754e-4940-9f79-6ca366ca1379"/>
    <ds:schemaRef ds:uri="dec30894-6ed9-439d-acf5-08efc27765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A60AFF-DBC7-48BA-8EDC-75F32416DB36}">
  <ds:schemaRefs>
    <ds:schemaRef ds:uri="http://purl.org/dc/elements/1.1/"/>
    <ds:schemaRef ds:uri="http://schemas.microsoft.com/office/2006/documentManagement/types"/>
    <ds:schemaRef ds:uri="http://purl.org/dc/terms/"/>
    <ds:schemaRef ds:uri="http://purl.org/dc/dcmitype/"/>
    <ds:schemaRef ds:uri="dec30894-6ed9-439d-acf5-08efc27765fd"/>
    <ds:schemaRef ds:uri="http://schemas.openxmlformats.org/package/2006/metadata/core-properties"/>
    <ds:schemaRef ds:uri="http://www.w3.org/XML/1998/namespace"/>
    <ds:schemaRef ds:uri="http://schemas.microsoft.com/office/infopath/2007/PartnerControls"/>
    <ds:schemaRef ds:uri="0fa8a809-754e-4940-9f79-6ca366ca137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P15</vt:lpstr>
      <vt:lpstr>P15 podrobny</vt:lpstr>
      <vt:lpstr>'P15'!Názvy_tisku</vt:lpstr>
      <vt:lpstr>'P15 podrobny'!Názvy_tisku</vt:lpstr>
      <vt:lpstr>'P15'!Oblast_tisku</vt:lpstr>
      <vt:lpstr>'P15 podrobny'!Oblast_tisku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Bendová Jana</dc:creator>
  <cp:lastModifiedBy>admin</cp:lastModifiedBy>
  <cp:lastPrinted>2020-08-31T12:28:06Z</cp:lastPrinted>
  <dcterms:created xsi:type="dcterms:W3CDTF">2020-07-20T10:26:48Z</dcterms:created>
  <dcterms:modified xsi:type="dcterms:W3CDTF">2020-08-31T12:39:28Z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0ebb53-23a2-471a-9c6e-17bd0d11311e_Enabled">
    <vt:lpwstr>True</vt:lpwstr>
  </property>
  <property fmtid="{D5CDD505-2E9C-101B-9397-08002B2CF9AE}" pid="3" name="MSIP_Label_690ebb53-23a2-471a-9c6e-17bd0d11311e_SiteId">
    <vt:lpwstr>418bc066-1b00-4aad-ad98-9ead95bb26a9</vt:lpwstr>
  </property>
  <property fmtid="{D5CDD505-2E9C-101B-9397-08002B2CF9AE}" pid="4" name="MSIP_Label_690ebb53-23a2-471a-9c6e-17bd0d11311e_Owner">
    <vt:lpwstr>BENDOVA.JANA@kr-jihomoravsky.cz</vt:lpwstr>
  </property>
  <property fmtid="{D5CDD505-2E9C-101B-9397-08002B2CF9AE}" pid="5" name="MSIP_Label_690ebb53-23a2-471a-9c6e-17bd0d11311e_SetDate">
    <vt:lpwstr>2020-07-20T10:26:54.4180964Z</vt:lpwstr>
  </property>
  <property fmtid="{D5CDD505-2E9C-101B-9397-08002B2CF9AE}" pid="6" name="MSIP_Label_690ebb53-23a2-471a-9c6e-17bd0d11311e_Name">
    <vt:lpwstr>Verejne</vt:lpwstr>
  </property>
  <property fmtid="{D5CDD505-2E9C-101B-9397-08002B2CF9AE}" pid="7" name="MSIP_Label_690ebb53-23a2-471a-9c6e-17bd0d11311e_Application">
    <vt:lpwstr>Microsoft Azure Information Protection</vt:lpwstr>
  </property>
  <property fmtid="{D5CDD505-2E9C-101B-9397-08002B2CF9AE}" pid="8" name="MSIP_Label_690ebb53-23a2-471a-9c6e-17bd0d11311e_Extended_MSFT_Method">
    <vt:lpwstr>Automatic</vt:lpwstr>
  </property>
  <property fmtid="{D5CDD505-2E9C-101B-9397-08002B2CF9AE}" pid="9" name="Sensitivity">
    <vt:lpwstr>Verejne</vt:lpwstr>
  </property>
  <property fmtid="{D5CDD505-2E9C-101B-9397-08002B2CF9AE}" pid="10" name="ContentTypeId">
    <vt:lpwstr>0x01010070B778A1060CE249A670BCE1DD9CE9DB</vt:lpwstr>
  </property>
</Properties>
</file>