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lygram2\"/>
    </mc:Choice>
  </mc:AlternateContent>
  <bookViews>
    <workbookView xWindow="-105" yWindow="-105" windowWidth="23250" windowHeight="12570"/>
  </bookViews>
  <sheets>
    <sheet name="tabulky k vyplnění" sheetId="1" r:id="rId1"/>
    <sheet name="vzorový příkla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D8" i="2" l="1"/>
  <c r="K30" i="2" l="1"/>
  <c r="K34" i="2"/>
  <c r="K33" i="2"/>
  <c r="K32" i="2"/>
  <c r="K31" i="2"/>
  <c r="K29" i="2"/>
  <c r="K28" i="2"/>
  <c r="K26" i="2"/>
  <c r="K25" i="2"/>
  <c r="K24" i="2"/>
  <c r="K23" i="1"/>
  <c r="K24" i="1"/>
  <c r="K25" i="1"/>
  <c r="K27" i="1"/>
  <c r="K28" i="1"/>
  <c r="K29" i="1"/>
  <c r="K30" i="1"/>
  <c r="K31" i="1"/>
  <c r="K32" i="1"/>
  <c r="K33" i="1"/>
  <c r="D27" i="2" l="1"/>
  <c r="E27" i="2"/>
  <c r="F27" i="2"/>
  <c r="G27" i="2"/>
  <c r="H27" i="2"/>
  <c r="I27" i="2"/>
  <c r="J27" i="2"/>
  <c r="D23" i="2"/>
  <c r="K23" i="2" s="1"/>
  <c r="E23" i="2"/>
  <c r="F23" i="2"/>
  <c r="G23" i="2"/>
  <c r="H23" i="2"/>
  <c r="I23" i="2"/>
  <c r="J23" i="2"/>
  <c r="C23" i="2"/>
  <c r="D26" i="1"/>
  <c r="E26" i="1"/>
  <c r="F26" i="1"/>
  <c r="G26" i="1"/>
  <c r="H26" i="1"/>
  <c r="I26" i="1"/>
  <c r="J26" i="1"/>
  <c r="D22" i="1"/>
  <c r="C22" i="1"/>
  <c r="C27" i="2"/>
  <c r="J15" i="2"/>
  <c r="I15" i="2"/>
  <c r="H15" i="2"/>
  <c r="F15" i="2"/>
  <c r="E15" i="2"/>
  <c r="D15" i="2"/>
  <c r="J22" i="2" l="1"/>
  <c r="K27" i="2"/>
  <c r="K26" i="1"/>
  <c r="I22" i="2"/>
  <c r="F22" i="2"/>
  <c r="D22" i="2"/>
  <c r="C22" i="2"/>
  <c r="C4" i="2" s="1"/>
  <c r="K14" i="2" s="1"/>
  <c r="E22" i="2"/>
  <c r="H22" i="2"/>
  <c r="G22" i="2"/>
  <c r="D21" i="1"/>
  <c r="E22" i="1"/>
  <c r="F22" i="1"/>
  <c r="F21" i="1" s="1"/>
  <c r="G22" i="1"/>
  <c r="G21" i="1" s="1"/>
  <c r="H22" i="1"/>
  <c r="H21" i="1" s="1"/>
  <c r="I22" i="1"/>
  <c r="I21" i="1" s="1"/>
  <c r="J22" i="1"/>
  <c r="J21" i="1" s="1"/>
  <c r="C26" i="1"/>
  <c r="K22" i="1" l="1"/>
  <c r="K22" i="2"/>
  <c r="G11" i="2"/>
  <c r="G7" i="2"/>
  <c r="K11" i="2"/>
  <c r="G9" i="2"/>
  <c r="G12" i="2"/>
  <c r="K8" i="2"/>
  <c r="G10" i="2"/>
  <c r="K10" i="2"/>
  <c r="K13" i="2"/>
  <c r="K9" i="2"/>
  <c r="K12" i="2"/>
  <c r="G13" i="2"/>
  <c r="G8" i="2"/>
  <c r="C21" i="1"/>
  <c r="K15" i="2"/>
  <c r="E21" i="1"/>
  <c r="K21" i="1" s="1"/>
  <c r="J14" i="1"/>
  <c r="I14" i="1"/>
  <c r="F14" i="1"/>
  <c r="E14" i="1"/>
  <c r="D14" i="1"/>
  <c r="H14" i="1"/>
  <c r="C3" i="1" l="1"/>
  <c r="G15" i="2"/>
  <c r="K7" i="1"/>
  <c r="G10" i="1"/>
  <c r="G6" i="1"/>
  <c r="K10" i="1"/>
  <c r="G12" i="1"/>
  <c r="K9" i="1" l="1"/>
  <c r="K13" i="1"/>
  <c r="G7" i="1"/>
  <c r="G9" i="1"/>
  <c r="K8" i="1"/>
  <c r="G11" i="1"/>
  <c r="G8" i="1"/>
  <c r="K11" i="1"/>
  <c r="K12" i="1"/>
  <c r="K14" i="1" l="1"/>
  <c r="G14" i="1"/>
</calcChain>
</file>

<file path=xl/comments1.xml><?xml version="1.0" encoding="utf-8"?>
<comments xmlns="http://schemas.openxmlformats.org/spreadsheetml/2006/main">
  <authors>
    <author>Endlicherová Lenka</author>
  </authors>
  <commentList>
    <comment ref="C3" authorId="0" shapeId="0">
      <text>
        <r>
          <rPr>
            <b/>
            <sz val="9"/>
            <color indexed="81"/>
            <rFont val="Tahoma"/>
            <charset val="1"/>
          </rPr>
          <t>Endlicherová Lenka:</t>
        </r>
        <r>
          <rPr>
            <sz val="9"/>
            <color indexed="81"/>
            <rFont val="Tahoma"/>
            <charset val="1"/>
          </rPr>
          <t xml:space="preserve">
částka se doplní po vyplnění tabulky Podklad pro výpočet finančního plánu vyúčtování a záloh.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  <charset val="238"/>
          </rPr>
          <t>Endlicherová Lenka:</t>
        </r>
        <r>
          <rPr>
            <sz val="9"/>
            <color indexed="81"/>
            <rFont val="Tahoma"/>
            <family val="2"/>
            <charset val="238"/>
          </rPr>
          <t xml:space="preserve">
podkladem pro vyplnění je část Vyúčtování plán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  <charset val="238"/>
          </rPr>
          <t>Endlicherová Lenka:</t>
        </r>
        <r>
          <rPr>
            <sz val="9"/>
            <color indexed="81"/>
            <rFont val="Tahoma"/>
            <family val="2"/>
            <charset val="238"/>
          </rPr>
          <t xml:space="preserve">
do jednotlivých řádků uveďte plánovanou výši výdajů v daném období. Tj. částku, kterou plánujete v daném období utratit.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  <charset val="238"/>
          </rPr>
          <t>Endlicherová Lenka:</t>
        </r>
        <r>
          <rPr>
            <sz val="9"/>
            <color indexed="81"/>
            <rFont val="Tahoma"/>
            <family val="2"/>
            <charset val="238"/>
          </rPr>
          <t xml:space="preserve">
max 40 % celkových výdajů. Výši částky nastavit s ohledem na plán vyúčtování za první dvě monitorovací období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  <charset val="238"/>
          </rPr>
          <t>Endlicherová Lenka:</t>
        </r>
        <r>
          <rPr>
            <sz val="9"/>
            <color indexed="81"/>
            <rFont val="Tahoma"/>
            <family val="2"/>
            <charset val="238"/>
          </rPr>
          <t xml:space="preserve">
do jednotlivých řádků uvádějte plán výdajů na následující období. Tj. v řádku 7. uveďte částku ve výši plánovaných výdajů v období od 1.6.2021 do 30.11.2021.</t>
        </r>
      </text>
    </comment>
    <comment ref="C13" authorId="0" shapeId="0">
      <text>
        <r>
          <rPr>
            <b/>
            <sz val="9"/>
            <color indexed="81"/>
            <rFont val="Tahoma"/>
            <charset val="1"/>
          </rPr>
          <t>Endlicherová Lenka:</t>
        </r>
        <r>
          <rPr>
            <sz val="9"/>
            <color indexed="81"/>
            <rFont val="Tahoma"/>
            <charset val="1"/>
          </rPr>
          <t xml:space="preserve">
závěrečná ZoR</t>
        </r>
      </text>
    </comment>
  </commentList>
</comments>
</file>

<file path=xl/comments2.xml><?xml version="1.0" encoding="utf-8"?>
<comments xmlns="http://schemas.openxmlformats.org/spreadsheetml/2006/main">
  <authors>
    <author>Endlicherová Lenka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Endlicherová Lenka:</t>
        </r>
        <r>
          <rPr>
            <sz val="9"/>
            <color indexed="81"/>
            <rFont val="Tahoma"/>
            <charset val="1"/>
          </rPr>
          <t xml:space="preserve">
částka se doplní po vyplnění tabulky Podklad pro výpočet finančního plánu vyúčtování a záloh.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  <charset val="238"/>
          </rPr>
          <t>Endlicherová Lenka:</t>
        </r>
        <r>
          <rPr>
            <sz val="9"/>
            <color indexed="81"/>
            <rFont val="Tahoma"/>
            <family val="2"/>
            <charset val="238"/>
          </rPr>
          <t xml:space="preserve">
Podkladem pro vyplnění je část Vyúčtování plán.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  <charset val="238"/>
          </rPr>
          <t>Endlicherová Lenka:</t>
        </r>
        <r>
          <rPr>
            <sz val="9"/>
            <color indexed="81"/>
            <rFont val="Tahoma"/>
            <family val="2"/>
            <charset val="238"/>
          </rPr>
          <t xml:space="preserve">
do jednotlivých řádků uveďte plánovanou výši výdajů v daném období. Tj. částku, kterou plánujete v daném období utratit. Podkladem pro vyplnění je tabulka Podklad pro výpočet finančního plánu vyúčtování a záloh.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  <charset val="238"/>
          </rPr>
          <t>Endlicherová Lenka:</t>
        </r>
        <r>
          <rPr>
            <sz val="9"/>
            <color indexed="81"/>
            <rFont val="Tahoma"/>
            <family val="2"/>
            <charset val="238"/>
          </rPr>
          <t xml:space="preserve">
max 40 % celkových výdajů. Výši částky nastavit s ohledem na plán vyúčtování za první dvě monitorovací období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  <charset val="238"/>
          </rPr>
          <t>Endlicherová Lenka:</t>
        </r>
        <r>
          <rPr>
            <sz val="9"/>
            <color indexed="81"/>
            <rFont val="Tahoma"/>
            <family val="2"/>
            <charset val="238"/>
          </rPr>
          <t xml:space="preserve">
do jednotlivých řádků uvádějte plán výdajů na následující období. Tj. v řádku 8. uveďte částku ve výši plánovaných výdajů v období od 1.06.2021 a následující.</t>
        </r>
      </text>
    </comment>
    <comment ref="C14" authorId="0" shapeId="0">
      <text>
        <r>
          <rPr>
            <b/>
            <sz val="9"/>
            <color indexed="81"/>
            <rFont val="Tahoma"/>
            <charset val="1"/>
          </rPr>
          <t>Endlicherová Lenka:</t>
        </r>
        <r>
          <rPr>
            <sz val="9"/>
            <color indexed="81"/>
            <rFont val="Tahoma"/>
            <charset val="1"/>
          </rPr>
          <t xml:space="preserve">
závěrečná ZoR</t>
        </r>
      </text>
    </comment>
  </commentList>
</comments>
</file>

<file path=xl/sharedStrings.xml><?xml version="1.0" encoding="utf-8"?>
<sst xmlns="http://schemas.openxmlformats.org/spreadsheetml/2006/main" count="157" uniqueCount="79">
  <si>
    <t>Finanční plán projektu</t>
  </si>
  <si>
    <t>Monitorovací období</t>
  </si>
  <si>
    <t>1.</t>
  </si>
  <si>
    <t>2.</t>
  </si>
  <si>
    <t>3.</t>
  </si>
  <si>
    <t>4.</t>
  </si>
  <si>
    <t>5.</t>
  </si>
  <si>
    <t>6.</t>
  </si>
  <si>
    <t>7.</t>
  </si>
  <si>
    <t>Záloha plán celkem</t>
  </si>
  <si>
    <t>z toho investice</t>
  </si>
  <si>
    <t>z toho neinvestice</t>
  </si>
  <si>
    <t>Vyúčtování plán celkem</t>
  </si>
  <si>
    <t>Předložení ZoR</t>
  </si>
  <si>
    <t>xxxxxxxxxxxxxxxxxx</t>
  </si>
  <si>
    <t>xxxxxxxxxxxxxxxxxxxxxx</t>
  </si>
  <si>
    <t>xxxxxxxxxxxxxxxxx</t>
  </si>
  <si>
    <t>Kontrolní součet</t>
  </si>
  <si>
    <t>%</t>
  </si>
  <si>
    <t>Kód</t>
  </si>
  <si>
    <t>Název nákladu</t>
  </si>
  <si>
    <t>1</t>
  </si>
  <si>
    <t>CELKOVÉ ZPŮSOBILÉ VÝDAJE</t>
  </si>
  <si>
    <t>1.1.1</t>
  </si>
  <si>
    <t xml:space="preserve">Výdaje na přímé aktivity - investiční </t>
  </si>
  <si>
    <t>1.1.1.1</t>
  </si>
  <si>
    <t>Stroje a zařízení</t>
  </si>
  <si>
    <t>1.1.1.2</t>
  </si>
  <si>
    <t>Hardware a osobní vybavení</t>
  </si>
  <si>
    <t>1.1.1.3</t>
  </si>
  <si>
    <t>Nehmotný investiční majetek</t>
  </si>
  <si>
    <t>1.1.2</t>
  </si>
  <si>
    <t xml:space="preserve">Výdaje na přímé aktivity- neinvestiční </t>
  </si>
  <si>
    <t>1.1.2.1</t>
  </si>
  <si>
    <t xml:space="preserve">Osobní výdaje </t>
  </si>
  <si>
    <t>1.1.2.2</t>
  </si>
  <si>
    <t>Cestovní náhrady</t>
  </si>
  <si>
    <t>1.1.2.3</t>
  </si>
  <si>
    <t xml:space="preserve">Hmotný majetek a materiál </t>
  </si>
  <si>
    <t>1.1.2.4</t>
  </si>
  <si>
    <t xml:space="preserve">Nehmotný majetek </t>
  </si>
  <si>
    <t>1.1.2.5</t>
  </si>
  <si>
    <t>Odpisy</t>
  </si>
  <si>
    <t>1.1.2.6</t>
  </si>
  <si>
    <t>Nákup služeb</t>
  </si>
  <si>
    <t>1.1.2.7</t>
  </si>
  <si>
    <t>Přímá podpora</t>
  </si>
  <si>
    <t>Způsobilé výdaje celkem za celý projekt a období realizace</t>
  </si>
  <si>
    <t>xxxxxxxxxxxxxxxx</t>
  </si>
  <si>
    <t>0.</t>
  </si>
  <si>
    <t>Podklad pro výpočet finančního plánu vyúčtování a záloh</t>
  </si>
  <si>
    <t>Název partnera (doplňte)</t>
  </si>
  <si>
    <t>Nejdříve vyplňte tuto tabulku!</t>
  </si>
  <si>
    <t xml:space="preserve">Finanční plán záloh a vyúčtování </t>
  </si>
  <si>
    <t>Částky následně přeneste do tabulky Finanční plán záloh a vyúčtování do části Vyúčtování plán.</t>
  </si>
  <si>
    <t>Jako poslední vyplňte část Záloha plán.</t>
  </si>
  <si>
    <t>Rozpočet partnera celkem</t>
  </si>
  <si>
    <t xml:space="preserve">Finanční plán projektu </t>
  </si>
  <si>
    <t>Partne č. XXX. Střední škola…..., příspěvková organizace</t>
  </si>
  <si>
    <t>01.09.2020 - 30.11.2020</t>
  </si>
  <si>
    <t>Výdaje v monitorovacím období 01.09.2020 - 30.11.2020</t>
  </si>
  <si>
    <t>Výdaje v monitorovacím období 01.12.2020 - 30.05.2021</t>
  </si>
  <si>
    <t>Výdaje v monitorovacím období 01.06.2021 - 30.11.2021</t>
  </si>
  <si>
    <t>Výdaje v monitorovacím období 01.12.2021 - 30.05.2022</t>
  </si>
  <si>
    <t>Výdaje v monitorovacím období 01.06.2022 - 30.11.2022</t>
  </si>
  <si>
    <t>Výdaje v monitorovacím období 01.12.2022 - 30.06.2023</t>
  </si>
  <si>
    <t>01.12.2020- 30.05.2021</t>
  </si>
  <si>
    <t>01.06.2021 - 30.11.2021</t>
  </si>
  <si>
    <t>01.12.2021 - 30.05.2022</t>
  </si>
  <si>
    <t>01.06.2022 - 30.11.2022</t>
  </si>
  <si>
    <t>01.12.2022 - 30.6.2023</t>
  </si>
  <si>
    <t>01.12.2022 - 30.06.2023</t>
  </si>
  <si>
    <t>01.12.2020 - 30.05.2021</t>
  </si>
  <si>
    <t>KONTROLA (částka ve sloupci C= částce ve sloupci K)</t>
  </si>
  <si>
    <t>Předložení ZoR/ŽoP</t>
  </si>
  <si>
    <t>Výdaje v monitorovacím období 01.07.2023 - 31.08.2023</t>
  </si>
  <si>
    <t>01.07.2023 - 31.08.2023</t>
  </si>
  <si>
    <t>Výdaje v monitorovacím období  01.07.2023 - 31.08.2023</t>
  </si>
  <si>
    <t>xxxxxxxxxxxxxxxxxxx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</si>
</sst>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color rgb="FF000000"/>
      <name val="Times"/>
      <family val="1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name val="Times"/>
      <family val="1"/>
    </font>
    <font>
      <b/>
      <sz val="10"/>
      <color rgb="FF000000"/>
      <name val="Times"/>
      <family val="1"/>
    </font>
    <font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11"/>
      <color rgb="FFFF0000"/>
      <name val="Calibri"/>
      <family val="2"/>
      <charset val="238"/>
      <scheme val="minor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rgb="FFB9E8FF"/>
        <bgColor indexed="49"/>
      </patternFill>
    </fill>
    <fill>
      <patternFill patternType="solid">
        <fgColor rgb="FFB9E8FF"/>
        <bgColor rgb="FFFFFFFF"/>
      </patternFill>
    </fill>
    <fill>
      <patternFill patternType="solid">
        <fgColor rgb="FF96969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2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6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vertical="center"/>
    </xf>
    <xf numFmtId="49" fontId="5" fillId="5" borderId="2" xfId="1" applyNumberFormat="1" applyFont="1" applyFill="1" applyBorder="1" applyAlignment="1">
      <alignment horizontal="left" vertical="center" wrapText="1"/>
    </xf>
    <xf numFmtId="4" fontId="5" fillId="6" borderId="2" xfId="1" applyNumberFormat="1" applyFont="1" applyFill="1" applyBorder="1" applyAlignment="1">
      <alignment horizontal="center" vertical="center"/>
    </xf>
    <xf numFmtId="49" fontId="6" fillId="7" borderId="6" xfId="1" applyNumberFormat="1" applyFont="1" applyFill="1" applyBorder="1" applyAlignment="1">
      <alignment vertical="center"/>
    </xf>
    <xf numFmtId="4" fontId="6" fillId="7" borderId="3" xfId="1" applyNumberFormat="1" applyFont="1" applyFill="1" applyBorder="1" applyAlignment="1">
      <alignment horizontal="center" vertical="center"/>
    </xf>
    <xf numFmtId="49" fontId="6" fillId="7" borderId="3" xfId="1" applyNumberFormat="1" applyFont="1" applyFill="1" applyBorder="1" applyAlignment="1">
      <alignment horizontal="left" vertical="center" wrapText="1"/>
    </xf>
    <xf numFmtId="0" fontId="6" fillId="7" borderId="3" xfId="1" applyFont="1" applyFill="1" applyBorder="1" applyAlignment="1">
      <alignment horizontal="left" vertical="center" wrapText="1"/>
    </xf>
    <xf numFmtId="4" fontId="4" fillId="3" borderId="2" xfId="1" applyNumberFormat="1" applyFont="1" applyFill="1" applyBorder="1" applyAlignment="1">
      <alignment horizontal="center" vertical="center" wrapText="1"/>
    </xf>
    <xf numFmtId="4" fontId="10" fillId="3" borderId="2" xfId="1" applyNumberFormat="1" applyFont="1" applyFill="1" applyBorder="1" applyAlignment="1">
      <alignment horizontal="center" vertical="center" wrapText="1"/>
    </xf>
    <xf numFmtId="4" fontId="6" fillId="7" borderId="10" xfId="1" applyNumberFormat="1" applyFont="1" applyFill="1" applyBorder="1" applyAlignment="1">
      <alignment horizontal="center" vertical="center"/>
    </xf>
    <xf numFmtId="4" fontId="6" fillId="7" borderId="12" xfId="1" applyNumberFormat="1" applyFont="1" applyFill="1" applyBorder="1" applyAlignment="1">
      <alignment horizontal="center" vertical="center"/>
    </xf>
    <xf numFmtId="4" fontId="6" fillId="7" borderId="13" xfId="1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4" fontId="9" fillId="3" borderId="9" xfId="1" applyNumberFormat="1" applyFont="1" applyFill="1" applyBorder="1" applyAlignment="1">
      <alignment horizontal="center" vertical="center" wrapText="1"/>
    </xf>
    <xf numFmtId="4" fontId="5" fillId="6" borderId="14" xfId="1" applyNumberFormat="1" applyFont="1" applyFill="1" applyBorder="1" applyAlignment="1">
      <alignment horizontal="center" vertical="center"/>
    </xf>
    <xf numFmtId="4" fontId="5" fillId="6" borderId="15" xfId="1" applyNumberFormat="1" applyFont="1" applyFill="1" applyBorder="1" applyAlignment="1">
      <alignment horizontal="center" vertical="center"/>
    </xf>
    <xf numFmtId="4" fontId="5" fillId="6" borderId="8" xfId="1" applyNumberFormat="1" applyFont="1" applyFill="1" applyBorder="1" applyAlignment="1">
      <alignment horizontal="center" vertical="center"/>
    </xf>
    <xf numFmtId="4" fontId="5" fillId="6" borderId="16" xfId="1" applyNumberFormat="1" applyFont="1" applyFill="1" applyBorder="1" applyAlignment="1">
      <alignment horizontal="center" vertical="center"/>
    </xf>
    <xf numFmtId="0" fontId="1" fillId="0" borderId="3" xfId="0" applyFont="1" applyBorder="1"/>
    <xf numFmtId="14" fontId="1" fillId="0" borderId="3" xfId="0" applyNumberFormat="1" applyFont="1" applyBorder="1"/>
    <xf numFmtId="4" fontId="0" fillId="0" borderId="3" xfId="0" applyNumberFormat="1" applyBorder="1"/>
    <xf numFmtId="0" fontId="1" fillId="0" borderId="6" xfId="0" applyFont="1" applyBorder="1"/>
    <xf numFmtId="0" fontId="1" fillId="0" borderId="4" xfId="0" applyFont="1" applyBorder="1"/>
    <xf numFmtId="4" fontId="0" fillId="0" borderId="5" xfId="0" applyNumberFormat="1" applyBorder="1"/>
    <xf numFmtId="0" fontId="0" fillId="0" borderId="17" xfId="0" applyBorder="1"/>
    <xf numFmtId="0" fontId="1" fillId="0" borderId="1" xfId="0" applyFont="1" applyBorder="1"/>
    <xf numFmtId="0" fontId="0" fillId="0" borderId="2" xfId="0" applyBorder="1"/>
    <xf numFmtId="0" fontId="1" fillId="0" borderId="2" xfId="0" applyFont="1" applyBorder="1"/>
    <xf numFmtId="0" fontId="1" fillId="0" borderId="9" xfId="0" applyFont="1" applyBorder="1"/>
    <xf numFmtId="0" fontId="1" fillId="0" borderId="18" xfId="0" applyFont="1" applyBorder="1"/>
    <xf numFmtId="0" fontId="1" fillId="0" borderId="7" xfId="0" applyFont="1" applyBorder="1"/>
    <xf numFmtId="14" fontId="1" fillId="0" borderId="7" xfId="0" applyNumberFormat="1" applyFont="1" applyBorder="1"/>
    <xf numFmtId="4" fontId="0" fillId="0" borderId="7" xfId="0" applyNumberFormat="1" applyBorder="1"/>
    <xf numFmtId="4" fontId="0" fillId="0" borderId="2" xfId="0" applyNumberFormat="1" applyBorder="1"/>
    <xf numFmtId="14" fontId="13" fillId="0" borderId="5" xfId="0" applyNumberFormat="1" applyFont="1" applyBorder="1"/>
    <xf numFmtId="4" fontId="9" fillId="3" borderId="2" xfId="1" applyNumberFormat="1" applyFont="1" applyFill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left"/>
    </xf>
    <xf numFmtId="0" fontId="14" fillId="0" borderId="0" xfId="0" applyFont="1"/>
    <xf numFmtId="2" fontId="0" fillId="0" borderId="10" xfId="0" applyNumberFormat="1" applyBorder="1"/>
    <xf numFmtId="2" fontId="0" fillId="0" borderId="9" xfId="0" applyNumberFormat="1" applyBorder="1"/>
    <xf numFmtId="2" fontId="0" fillId="0" borderId="5" xfId="0" applyNumberFormat="1" applyBorder="1"/>
    <xf numFmtId="2" fontId="0" fillId="0" borderId="3" xfId="0" applyNumberFormat="1" applyBorder="1"/>
    <xf numFmtId="2" fontId="0" fillId="0" borderId="2" xfId="0" applyNumberFormat="1" applyBorder="1"/>
    <xf numFmtId="4" fontId="5" fillId="6" borderId="20" xfId="1" applyNumberFormat="1" applyFont="1" applyFill="1" applyBorder="1" applyAlignment="1">
      <alignment horizontal="center" vertical="center"/>
    </xf>
    <xf numFmtId="4" fontId="12" fillId="8" borderId="0" xfId="0" applyNumberFormat="1" applyFont="1" applyFill="1"/>
    <xf numFmtId="0" fontId="15" fillId="0" borderId="0" xfId="0" applyFont="1"/>
    <xf numFmtId="0" fontId="16" fillId="0" borderId="0" xfId="0" applyFont="1"/>
    <xf numFmtId="0" fontId="17" fillId="0" borderId="0" xfId="0" applyFont="1"/>
    <xf numFmtId="4" fontId="0" fillId="0" borderId="10" xfId="0" applyNumberFormat="1" applyBorder="1"/>
    <xf numFmtId="4" fontId="0" fillId="0" borderId="9" xfId="0" applyNumberFormat="1" applyBorder="1"/>
    <xf numFmtId="0" fontId="18" fillId="0" borderId="0" xfId="0" applyFont="1"/>
    <xf numFmtId="0" fontId="1" fillId="0" borderId="0" xfId="0" applyFont="1"/>
    <xf numFmtId="0" fontId="19" fillId="0" borderId="0" xfId="0" applyFont="1"/>
    <xf numFmtId="4" fontId="0" fillId="0" borderId="0" xfId="0" applyNumberFormat="1"/>
    <xf numFmtId="49" fontId="6" fillId="7" borderId="11" xfId="1" applyNumberFormat="1" applyFont="1" applyFill="1" applyBorder="1" applyAlignment="1">
      <alignment vertical="center"/>
    </xf>
    <xf numFmtId="49" fontId="6" fillId="7" borderId="12" xfId="1" applyNumberFormat="1" applyFont="1" applyFill="1" applyBorder="1" applyAlignment="1">
      <alignment horizontal="left" vertical="center" wrapText="1"/>
    </xf>
    <xf numFmtId="4" fontId="5" fillId="6" borderId="21" xfId="1" applyNumberFormat="1" applyFont="1" applyFill="1" applyBorder="1" applyAlignment="1">
      <alignment horizontal="center" vertical="center"/>
    </xf>
    <xf numFmtId="4" fontId="5" fillId="6" borderId="22" xfId="1" applyNumberFormat="1" applyFont="1" applyFill="1" applyBorder="1" applyAlignment="1">
      <alignment horizontal="center" vertical="center"/>
    </xf>
    <xf numFmtId="4" fontId="5" fillId="6" borderId="9" xfId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21" fillId="0" borderId="0" xfId="0" applyFont="1"/>
    <xf numFmtId="49" fontId="6" fillId="7" borderId="18" xfId="1" applyNumberFormat="1" applyFont="1" applyFill="1" applyBorder="1" applyAlignment="1">
      <alignment vertical="center"/>
    </xf>
    <xf numFmtId="0" fontId="6" fillId="7" borderId="7" xfId="1" applyFont="1" applyFill="1" applyBorder="1" applyAlignment="1">
      <alignment horizontal="left" vertical="center" wrapText="1"/>
    </xf>
    <xf numFmtId="4" fontId="6" fillId="7" borderId="7" xfId="1" applyNumberFormat="1" applyFont="1" applyFill="1" applyBorder="1" applyAlignment="1">
      <alignment horizontal="center" vertical="center"/>
    </xf>
    <xf numFmtId="4" fontId="6" fillId="7" borderId="19" xfId="1" applyNumberFormat="1" applyFont="1" applyFill="1" applyBorder="1" applyAlignment="1">
      <alignment horizontal="center" vertical="center"/>
    </xf>
    <xf numFmtId="49" fontId="6" fillId="7" borderId="4" xfId="1" applyNumberFormat="1" applyFont="1" applyFill="1" applyBorder="1" applyAlignment="1">
      <alignment vertical="center"/>
    </xf>
    <xf numFmtId="49" fontId="6" fillId="7" borderId="5" xfId="1" applyNumberFormat="1" applyFont="1" applyFill="1" applyBorder="1" applyAlignment="1">
      <alignment horizontal="left" vertical="center" wrapText="1"/>
    </xf>
    <xf numFmtId="4" fontId="6" fillId="7" borderId="5" xfId="1" applyNumberFormat="1" applyFont="1" applyFill="1" applyBorder="1" applyAlignment="1">
      <alignment horizontal="center" vertical="center"/>
    </xf>
    <xf numFmtId="4" fontId="6" fillId="7" borderId="17" xfId="1" applyNumberFormat="1" applyFont="1" applyFill="1" applyBorder="1" applyAlignment="1">
      <alignment horizontal="center" vertical="center"/>
    </xf>
    <xf numFmtId="4" fontId="5" fillId="6" borderId="23" xfId="1" applyNumberFormat="1" applyFont="1" applyFill="1" applyBorder="1" applyAlignment="1">
      <alignment horizontal="center" vertical="center"/>
    </xf>
    <xf numFmtId="49" fontId="5" fillId="9" borderId="1" xfId="1" applyNumberFormat="1" applyFont="1" applyFill="1" applyBorder="1" applyAlignment="1">
      <alignment vertical="center"/>
    </xf>
    <xf numFmtId="0" fontId="5" fillId="9" borderId="2" xfId="1" applyFont="1" applyFill="1" applyBorder="1" applyAlignment="1">
      <alignment horizontal="left" vertical="center" wrapText="1"/>
    </xf>
    <xf numFmtId="4" fontId="5" fillId="9" borderId="2" xfId="1" applyNumberFormat="1" applyFont="1" applyFill="1" applyBorder="1" applyAlignment="1">
      <alignment horizontal="center" vertical="center"/>
    </xf>
    <xf numFmtId="4" fontId="5" fillId="10" borderId="8" xfId="1" applyNumberFormat="1" applyFont="1" applyFill="1" applyBorder="1" applyAlignment="1">
      <alignment horizontal="center" vertical="center"/>
    </xf>
    <xf numFmtId="49" fontId="5" fillId="9" borderId="2" xfId="1" applyNumberFormat="1" applyFont="1" applyFill="1" applyBorder="1" applyAlignment="1">
      <alignment horizontal="left" vertical="center" wrapText="1"/>
    </xf>
    <xf numFmtId="4" fontId="5" fillId="9" borderId="16" xfId="1" applyNumberFormat="1" applyFont="1" applyFill="1" applyBorder="1" applyAlignment="1">
      <alignment horizontal="center" vertical="center"/>
    </xf>
    <xf numFmtId="4" fontId="5" fillId="9" borderId="8" xfId="1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0" fontId="1" fillId="11" borderId="2" xfId="0" applyFont="1" applyFill="1" applyBorder="1"/>
    <xf numFmtId="0" fontId="1" fillId="11" borderId="2" xfId="0" applyFont="1" applyFill="1" applyBorder="1" applyAlignment="1">
      <alignment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</cellXfs>
  <cellStyles count="3">
    <cellStyle name="Normální" xfId="0" builtinId="0"/>
    <cellStyle name="Normální 4" xfId="1"/>
    <cellStyle name="Normální 4 2" xfId="2"/>
  </cellStyles>
  <dxfs count="2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990600</xdr:colOff>
      <xdr:row>16</xdr:row>
      <xdr:rowOff>66675</xdr:rowOff>
    </xdr:from>
    <xdr:to>
      <xdr:col>1</xdr:col>
      <xdr:colOff>1295400</xdr:colOff>
      <xdr:row>18</xdr:row>
      <xdr:rowOff>114300</xdr:rowOff>
    </xdr:to>
    <xdr:sp macro="" textlink="">
      <xdr:nvSpPr>
        <xdr:cNvPr id="2" name="Šipka dolů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05000" y="3400425"/>
          <a:ext cx="304800" cy="514350"/>
        </a:xfrm>
        <a:prstGeom prst="downArrow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1076325</xdr:colOff>
      <xdr:row>17</xdr:row>
      <xdr:rowOff>38100</xdr:rowOff>
    </xdr:from>
    <xdr:to>
      <xdr:col>1</xdr:col>
      <xdr:colOff>1381125</xdr:colOff>
      <xdr:row>19</xdr:row>
      <xdr:rowOff>85725</xdr:rowOff>
    </xdr:to>
    <xdr:sp macro="" textlink="">
      <xdr:nvSpPr>
        <xdr:cNvPr id="2" name="Šipka dolů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990725" y="3771900"/>
          <a:ext cx="304800" cy="514350"/>
        </a:xfrm>
        <a:prstGeom prst="downArrow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"/>
  <sheetViews>
    <sheetView tabSelected="1" zoomScale="90" zoomScaleNormal="90" workbookViewId="0">
      <selection activeCell="G12" sqref="G12"/>
    </sheetView>
  </sheetViews>
  <sheetFormatPr defaultRowHeight="15" x14ac:dyDescent="0.25"/>
  <cols>
    <col min="1" max="1" width="13.7109375" customWidth="1"/>
    <col min="2" max="2" width="28.140625" customWidth="1"/>
    <col min="3" max="3" width="17.7109375" customWidth="1"/>
    <col min="4" max="4" width="18.5703125" customWidth="1"/>
    <col min="5" max="5" width="17.5703125" customWidth="1"/>
    <col min="6" max="6" width="18.42578125" customWidth="1"/>
    <col min="7" max="7" width="17.7109375" customWidth="1"/>
    <col min="8" max="8" width="18" customWidth="1"/>
    <col min="9" max="9" width="17.7109375" customWidth="1"/>
    <col min="10" max="10" width="18.42578125" customWidth="1"/>
    <col min="11" max="11" width="18.5703125" customWidth="1"/>
    <col min="12" max="12" width="14.140625" customWidth="1"/>
  </cols>
  <sheetData>
    <row r="1" spans="1:11" ht="33.75" customHeight="1" x14ac:dyDescent="0.35">
      <c r="A1" s="51" t="s">
        <v>57</v>
      </c>
      <c r="B1" s="15"/>
    </row>
    <row r="2" spans="1:11" ht="24.75" customHeight="1" x14ac:dyDescent="0.3">
      <c r="A2" s="50" t="s">
        <v>51</v>
      </c>
      <c r="C2" s="84"/>
      <c r="D2" s="84"/>
      <c r="E2" s="84"/>
      <c r="F2" s="84"/>
      <c r="G2" s="84"/>
    </row>
    <row r="3" spans="1:11" ht="18.75" x14ac:dyDescent="0.3">
      <c r="A3" s="16" t="s">
        <v>56</v>
      </c>
      <c r="C3" s="48">
        <f>C21</f>
        <v>1741112.4</v>
      </c>
    </row>
    <row r="4" spans="1:11" ht="29.25" customHeight="1" thickBot="1" x14ac:dyDescent="0.35">
      <c r="A4" s="56" t="s">
        <v>53</v>
      </c>
    </row>
    <row r="5" spans="1:11" ht="31.5" customHeight="1" thickBot="1" x14ac:dyDescent="0.3">
      <c r="A5" s="29" t="s">
        <v>1</v>
      </c>
      <c r="B5" s="30"/>
      <c r="C5" s="31" t="s">
        <v>13</v>
      </c>
      <c r="D5" s="82" t="s">
        <v>9</v>
      </c>
      <c r="E5" s="31" t="s">
        <v>10</v>
      </c>
      <c r="F5" s="31" t="s">
        <v>11</v>
      </c>
      <c r="G5" s="31" t="s">
        <v>18</v>
      </c>
      <c r="H5" s="83" t="s">
        <v>12</v>
      </c>
      <c r="I5" s="31" t="s">
        <v>10</v>
      </c>
      <c r="J5" s="31" t="s">
        <v>11</v>
      </c>
      <c r="K5" s="32" t="s">
        <v>18</v>
      </c>
    </row>
    <row r="6" spans="1:11" x14ac:dyDescent="0.25">
      <c r="A6" s="26" t="s">
        <v>49</v>
      </c>
      <c r="B6" s="40">
        <v>44075</v>
      </c>
      <c r="C6" s="38">
        <v>44075</v>
      </c>
      <c r="D6" s="27">
        <f>E6+F6</f>
        <v>696000</v>
      </c>
      <c r="E6" s="27">
        <v>49990</v>
      </c>
      <c r="F6" s="27">
        <v>646010</v>
      </c>
      <c r="G6" s="27">
        <f>D6/C3*100</f>
        <v>39.974443924470357</v>
      </c>
      <c r="H6" s="27" t="s">
        <v>15</v>
      </c>
      <c r="I6" s="27" t="s">
        <v>16</v>
      </c>
      <c r="J6" s="27" t="s">
        <v>16</v>
      </c>
      <c r="K6" s="28"/>
    </row>
    <row r="7" spans="1:11" x14ac:dyDescent="0.25">
      <c r="A7" s="25" t="s">
        <v>2</v>
      </c>
      <c r="B7" s="22" t="s">
        <v>59</v>
      </c>
      <c r="C7" s="23">
        <v>44195</v>
      </c>
      <c r="D7" s="24">
        <v>350000</v>
      </c>
      <c r="E7" s="24">
        <v>0</v>
      </c>
      <c r="F7" s="24">
        <v>350000</v>
      </c>
      <c r="G7" s="24">
        <f>D7/C3*100</f>
        <v>20.102091053972163</v>
      </c>
      <c r="H7" s="24">
        <v>338883.2</v>
      </c>
      <c r="I7" s="24">
        <v>49990</v>
      </c>
      <c r="J7" s="24">
        <v>288893.2</v>
      </c>
      <c r="K7" s="52">
        <f>H7/C3*100</f>
        <v>19.463602694461311</v>
      </c>
    </row>
    <row r="8" spans="1:11" x14ac:dyDescent="0.25">
      <c r="A8" s="25" t="s">
        <v>3</v>
      </c>
      <c r="B8" s="22" t="s">
        <v>72</v>
      </c>
      <c r="C8" s="23">
        <v>44377</v>
      </c>
      <c r="D8" s="24">
        <v>250000</v>
      </c>
      <c r="E8" s="24">
        <v>0</v>
      </c>
      <c r="F8" s="24">
        <v>250000</v>
      </c>
      <c r="G8" s="24">
        <f>D8/C3*100</f>
        <v>14.358636467122974</v>
      </c>
      <c r="H8" s="24">
        <v>632786.4</v>
      </c>
      <c r="I8" s="24">
        <v>0</v>
      </c>
      <c r="J8" s="24">
        <v>632786.4</v>
      </c>
      <c r="K8" s="52">
        <f>H8/C3*100</f>
        <v>36.343799515757858</v>
      </c>
    </row>
    <row r="9" spans="1:11" x14ac:dyDescent="0.25">
      <c r="A9" s="25" t="s">
        <v>4</v>
      </c>
      <c r="B9" s="22" t="s">
        <v>67</v>
      </c>
      <c r="C9" s="23">
        <v>44560</v>
      </c>
      <c r="D9" s="24">
        <v>176000</v>
      </c>
      <c r="E9" s="24">
        <v>0</v>
      </c>
      <c r="F9" s="24">
        <v>176000</v>
      </c>
      <c r="G9" s="24">
        <f>D9/C3*100</f>
        <v>10.108480072854572</v>
      </c>
      <c r="H9" s="24">
        <v>272392.40000000002</v>
      </c>
      <c r="I9" s="24">
        <v>0</v>
      </c>
      <c r="J9" s="24">
        <v>272392.40000000002</v>
      </c>
      <c r="K9" s="52">
        <f>H9/C3*100</f>
        <v>15.644733792028592</v>
      </c>
    </row>
    <row r="10" spans="1:11" x14ac:dyDescent="0.25">
      <c r="A10" s="25" t="s">
        <v>5</v>
      </c>
      <c r="B10" s="22" t="s">
        <v>68</v>
      </c>
      <c r="C10" s="23">
        <v>44742</v>
      </c>
      <c r="D10" s="24">
        <v>150000</v>
      </c>
      <c r="E10" s="24">
        <v>0</v>
      </c>
      <c r="F10" s="24">
        <v>150000</v>
      </c>
      <c r="G10" s="24">
        <f>D10/C3*100</f>
        <v>8.6151818802737843</v>
      </c>
      <c r="H10" s="24">
        <v>175596.4</v>
      </c>
      <c r="I10" s="24">
        <v>0</v>
      </c>
      <c r="J10" s="24">
        <v>175596.4</v>
      </c>
      <c r="K10" s="52">
        <f>H10/C3*100</f>
        <v>10.085299490142049</v>
      </c>
    </row>
    <row r="11" spans="1:11" x14ac:dyDescent="0.25">
      <c r="A11" s="25" t="s">
        <v>6</v>
      </c>
      <c r="B11" s="22" t="s">
        <v>69</v>
      </c>
      <c r="C11" s="23">
        <v>44925</v>
      </c>
      <c r="D11" s="24">
        <v>100000</v>
      </c>
      <c r="E11" s="24">
        <v>0</v>
      </c>
      <c r="F11" s="24">
        <v>100000</v>
      </c>
      <c r="G11" s="24">
        <f>D11/C3*100</f>
        <v>5.7434545868491895</v>
      </c>
      <c r="H11" s="24">
        <v>133454.39999999999</v>
      </c>
      <c r="I11" s="24">
        <v>0</v>
      </c>
      <c r="J11" s="24">
        <v>133454.39999999999</v>
      </c>
      <c r="K11" s="52">
        <f>H11/C3*100</f>
        <v>7.6648928581520641</v>
      </c>
    </row>
    <row r="12" spans="1:11" x14ac:dyDescent="0.25">
      <c r="A12" s="25" t="s">
        <v>7</v>
      </c>
      <c r="B12" s="22" t="s">
        <v>71</v>
      </c>
      <c r="C12" s="23">
        <v>45138</v>
      </c>
      <c r="D12" s="24">
        <v>19112.400000000001</v>
      </c>
      <c r="E12" s="24">
        <v>0</v>
      </c>
      <c r="F12" s="24">
        <v>19112.400000000001</v>
      </c>
      <c r="G12" s="24">
        <f>D12/C3*100</f>
        <v>1.0977120144569645</v>
      </c>
      <c r="H12" s="24">
        <v>169802.8</v>
      </c>
      <c r="I12" s="24">
        <v>0</v>
      </c>
      <c r="J12" s="24">
        <v>169802.8</v>
      </c>
      <c r="K12" s="52">
        <f>H12/C3*100</f>
        <v>9.7525467051983554</v>
      </c>
    </row>
    <row r="13" spans="1:11" ht="15.75" thickBot="1" x14ac:dyDescent="0.3">
      <c r="A13" s="33" t="s">
        <v>8</v>
      </c>
      <c r="B13" s="34" t="s">
        <v>76</v>
      </c>
      <c r="C13" s="35">
        <v>45230</v>
      </c>
      <c r="D13" s="24" t="s">
        <v>78</v>
      </c>
      <c r="E13" s="24" t="s">
        <v>14</v>
      </c>
      <c r="F13" s="24" t="s">
        <v>78</v>
      </c>
      <c r="G13" s="24" t="s">
        <v>14</v>
      </c>
      <c r="H13" s="24">
        <v>18196.8</v>
      </c>
      <c r="I13" s="24">
        <v>0</v>
      </c>
      <c r="J13" s="24">
        <v>18196.8</v>
      </c>
      <c r="K13" s="52">
        <f>H13/C3*100</f>
        <v>1.0451249442597732</v>
      </c>
    </row>
    <row r="14" spans="1:11" ht="15.75" thickBot="1" x14ac:dyDescent="0.3">
      <c r="A14" s="29" t="s">
        <v>17</v>
      </c>
      <c r="B14" s="30"/>
      <c r="C14" s="30"/>
      <c r="D14" s="37">
        <f>SUM(D6:D12)</f>
        <v>1741112.4</v>
      </c>
      <c r="E14" s="37">
        <f>SUM(E6:E12)</f>
        <v>49990</v>
      </c>
      <c r="F14" s="37">
        <f>SUM(F6:F12)</f>
        <v>1691122.4</v>
      </c>
      <c r="G14" s="37">
        <f>SUM(G6:G12)</f>
        <v>100</v>
      </c>
      <c r="H14" s="37">
        <f>SUM(H7:H13)</f>
        <v>1741112.4</v>
      </c>
      <c r="I14" s="37">
        <f>SUM(I7:I13)</f>
        <v>49990</v>
      </c>
      <c r="J14" s="37">
        <f>SUM(J7:J13)</f>
        <v>1691122.4</v>
      </c>
      <c r="K14" s="53">
        <f>SUM(K7:K13)</f>
        <v>99.999999999999986</v>
      </c>
    </row>
    <row r="17" spans="1:12" ht="18.75" x14ac:dyDescent="0.3">
      <c r="A17" s="81" t="s">
        <v>52</v>
      </c>
      <c r="C17" s="64" t="s">
        <v>54</v>
      </c>
      <c r="H17" s="64" t="s">
        <v>55</v>
      </c>
    </row>
    <row r="18" spans="1:12" ht="21.75" customHeight="1" x14ac:dyDescent="0.25">
      <c r="A18" s="41" t="s">
        <v>50</v>
      </c>
    </row>
    <row r="19" spans="1:12" ht="15.75" thickBot="1" x14ac:dyDescent="0.3"/>
    <row r="20" spans="1:12" ht="63.75" thickBot="1" x14ac:dyDescent="0.3">
      <c r="A20" s="1" t="s">
        <v>19</v>
      </c>
      <c r="B20" s="2" t="s">
        <v>20</v>
      </c>
      <c r="C20" s="10" t="s">
        <v>47</v>
      </c>
      <c r="D20" s="39" t="s">
        <v>60</v>
      </c>
      <c r="E20" s="11" t="s">
        <v>61</v>
      </c>
      <c r="F20" s="39" t="s">
        <v>62</v>
      </c>
      <c r="G20" s="11" t="s">
        <v>63</v>
      </c>
      <c r="H20" s="39" t="s">
        <v>64</v>
      </c>
      <c r="I20" s="39" t="s">
        <v>65</v>
      </c>
      <c r="J20" s="17" t="s">
        <v>75</v>
      </c>
      <c r="K20" s="62" t="s">
        <v>73</v>
      </c>
    </row>
    <row r="21" spans="1:12" ht="29.25" thickBot="1" x14ac:dyDescent="0.3">
      <c r="A21" s="3" t="s">
        <v>21</v>
      </c>
      <c r="B21" s="4" t="s">
        <v>22</v>
      </c>
      <c r="C21" s="5">
        <f>C22+C26</f>
        <v>1741112.4</v>
      </c>
      <c r="D21" s="5">
        <f t="shared" ref="D21:J21" si="0">D22+D26</f>
        <v>338883.2</v>
      </c>
      <c r="E21" s="5">
        <f t="shared" si="0"/>
        <v>632786.4</v>
      </c>
      <c r="F21" s="5">
        <f t="shared" si="0"/>
        <v>272392.40000000002</v>
      </c>
      <c r="G21" s="5">
        <f t="shared" si="0"/>
        <v>175596.4</v>
      </c>
      <c r="H21" s="5">
        <f t="shared" si="0"/>
        <v>133454.39999999999</v>
      </c>
      <c r="I21" s="5">
        <f t="shared" si="0"/>
        <v>169802.8</v>
      </c>
      <c r="J21" s="21">
        <f t="shared" si="0"/>
        <v>18196.8</v>
      </c>
      <c r="K21" s="20">
        <f>SUM(D21:J21)</f>
        <v>1741112.4</v>
      </c>
    </row>
    <row r="22" spans="1:12" ht="29.25" thickBot="1" x14ac:dyDescent="0.3">
      <c r="A22" s="74" t="s">
        <v>23</v>
      </c>
      <c r="B22" s="78" t="s">
        <v>24</v>
      </c>
      <c r="C22" s="76">
        <f>SUM(C23:C25)</f>
        <v>49990</v>
      </c>
      <c r="D22" s="76">
        <f>SUM(D23:D25)</f>
        <v>49990</v>
      </c>
      <c r="E22" s="76">
        <f t="shared" ref="E22:J22" si="1">SUM(E23:E25)</f>
        <v>0</v>
      </c>
      <c r="F22" s="76">
        <f t="shared" si="1"/>
        <v>0</v>
      </c>
      <c r="G22" s="76">
        <f t="shared" si="1"/>
        <v>0</v>
      </c>
      <c r="H22" s="76">
        <f t="shared" si="1"/>
        <v>0</v>
      </c>
      <c r="I22" s="76">
        <f t="shared" si="1"/>
        <v>0</v>
      </c>
      <c r="J22" s="79">
        <f t="shared" si="1"/>
        <v>0</v>
      </c>
      <c r="K22" s="80">
        <f t="shared" ref="K22:K33" si="2">SUM(D22:J22)</f>
        <v>49990</v>
      </c>
    </row>
    <row r="23" spans="1:12" x14ac:dyDescent="0.25">
      <c r="A23" s="69" t="s">
        <v>25</v>
      </c>
      <c r="B23" s="70" t="s">
        <v>26</v>
      </c>
      <c r="C23" s="71">
        <v>49990</v>
      </c>
      <c r="D23" s="71">
        <v>49990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2">
        <v>0</v>
      </c>
      <c r="K23" s="73">
        <f t="shared" si="2"/>
        <v>49990</v>
      </c>
    </row>
    <row r="24" spans="1:12" x14ac:dyDescent="0.25">
      <c r="A24" s="6" t="s">
        <v>27</v>
      </c>
      <c r="B24" s="9" t="s">
        <v>28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12">
        <v>0</v>
      </c>
      <c r="K24" s="61">
        <f t="shared" si="2"/>
        <v>0</v>
      </c>
    </row>
    <row r="25" spans="1:12" ht="15.75" thickBot="1" x14ac:dyDescent="0.3">
      <c r="A25" s="65" t="s">
        <v>29</v>
      </c>
      <c r="B25" s="66" t="s">
        <v>30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8">
        <v>0</v>
      </c>
      <c r="K25" s="19">
        <f t="shared" si="2"/>
        <v>0</v>
      </c>
    </row>
    <row r="26" spans="1:12" ht="29.25" thickBot="1" x14ac:dyDescent="0.3">
      <c r="A26" s="74" t="s">
        <v>31</v>
      </c>
      <c r="B26" s="75" t="s">
        <v>32</v>
      </c>
      <c r="C26" s="76">
        <f t="shared" ref="C26:J26" si="3">SUM(C27:C33)</f>
        <v>1691122.4</v>
      </c>
      <c r="D26" s="76">
        <f t="shared" si="3"/>
        <v>288893.2</v>
      </c>
      <c r="E26" s="76">
        <f t="shared" si="3"/>
        <v>632786.4</v>
      </c>
      <c r="F26" s="76">
        <f t="shared" si="3"/>
        <v>272392.40000000002</v>
      </c>
      <c r="G26" s="76">
        <f t="shared" si="3"/>
        <v>175596.4</v>
      </c>
      <c r="H26" s="76">
        <f t="shared" si="3"/>
        <v>133454.39999999999</v>
      </c>
      <c r="I26" s="76">
        <f t="shared" si="3"/>
        <v>169802.8</v>
      </c>
      <c r="J26" s="79">
        <f t="shared" si="3"/>
        <v>18196.8</v>
      </c>
      <c r="K26" s="80">
        <f t="shared" si="2"/>
        <v>1691122.4</v>
      </c>
    </row>
    <row r="27" spans="1:12" x14ac:dyDescent="0.25">
      <c r="A27" s="69" t="s">
        <v>33</v>
      </c>
      <c r="B27" s="70" t="s">
        <v>34</v>
      </c>
      <c r="C27" s="71">
        <v>897072.4</v>
      </c>
      <c r="D27" s="71">
        <v>88893.2</v>
      </c>
      <c r="E27" s="71">
        <v>177786.4</v>
      </c>
      <c r="F27" s="71">
        <v>143342.39999999999</v>
      </c>
      <c r="G27" s="71">
        <v>170596.4</v>
      </c>
      <c r="H27" s="71">
        <v>133454.39999999999</v>
      </c>
      <c r="I27" s="71">
        <v>164802.79999999999</v>
      </c>
      <c r="J27" s="71">
        <v>18196.8</v>
      </c>
      <c r="K27" s="73">
        <f t="shared" si="2"/>
        <v>897072.40000000014</v>
      </c>
      <c r="L27" s="57"/>
    </row>
    <row r="28" spans="1:12" x14ac:dyDescent="0.25">
      <c r="A28" s="6" t="s">
        <v>35</v>
      </c>
      <c r="B28" s="8" t="s">
        <v>36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12">
        <v>0</v>
      </c>
      <c r="K28" s="47">
        <f t="shared" si="2"/>
        <v>0</v>
      </c>
    </row>
    <row r="29" spans="1:12" x14ac:dyDescent="0.25">
      <c r="A29" s="6" t="s">
        <v>37</v>
      </c>
      <c r="B29" s="8" t="s">
        <v>38</v>
      </c>
      <c r="C29" s="7">
        <v>779050</v>
      </c>
      <c r="D29" s="7">
        <v>200000</v>
      </c>
      <c r="E29" s="7">
        <v>450000</v>
      </c>
      <c r="F29" s="7">
        <v>129050</v>
      </c>
      <c r="G29" s="7">
        <v>0</v>
      </c>
      <c r="H29" s="7">
        <v>0</v>
      </c>
      <c r="I29" s="7">
        <v>0</v>
      </c>
      <c r="J29" s="12">
        <v>0</v>
      </c>
      <c r="K29" s="61">
        <f t="shared" si="2"/>
        <v>779050</v>
      </c>
    </row>
    <row r="30" spans="1:12" x14ac:dyDescent="0.25">
      <c r="A30" s="6" t="s">
        <v>39</v>
      </c>
      <c r="B30" s="8" t="s">
        <v>40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12">
        <v>0</v>
      </c>
      <c r="K30" s="47">
        <f t="shared" si="2"/>
        <v>0</v>
      </c>
    </row>
    <row r="31" spans="1:12" x14ac:dyDescent="0.25">
      <c r="A31" s="6" t="s">
        <v>41</v>
      </c>
      <c r="B31" s="9" t="s">
        <v>42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12">
        <v>0</v>
      </c>
      <c r="K31" s="61">
        <f t="shared" si="2"/>
        <v>0</v>
      </c>
    </row>
    <row r="32" spans="1:12" x14ac:dyDescent="0.25">
      <c r="A32" s="6" t="s">
        <v>43</v>
      </c>
      <c r="B32" s="9" t="s">
        <v>44</v>
      </c>
      <c r="C32" s="7">
        <v>15000</v>
      </c>
      <c r="D32" s="7">
        <v>0</v>
      </c>
      <c r="E32" s="7">
        <v>5000</v>
      </c>
      <c r="F32" s="7">
        <v>0</v>
      </c>
      <c r="G32" s="7">
        <v>5000</v>
      </c>
      <c r="H32" s="7">
        <v>0</v>
      </c>
      <c r="I32" s="7">
        <v>5000</v>
      </c>
      <c r="J32" s="12">
        <v>0</v>
      </c>
      <c r="K32" s="47">
        <f t="shared" si="2"/>
        <v>15000</v>
      </c>
    </row>
    <row r="33" spans="1:11" ht="15.75" thickBot="1" x14ac:dyDescent="0.3">
      <c r="A33" s="58" t="s">
        <v>45</v>
      </c>
      <c r="B33" s="59" t="s">
        <v>46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4">
        <v>0</v>
      </c>
      <c r="K33" s="60">
        <f t="shared" si="2"/>
        <v>0</v>
      </c>
    </row>
  </sheetData>
  <mergeCells count="1">
    <mergeCell ref="C2:G2"/>
  </mergeCells>
  <conditionalFormatting sqref="K21">
    <cfRule type="cellIs" dxfId="27" priority="13" operator="equal">
      <formula>$C$21</formula>
    </cfRule>
  </conditionalFormatting>
  <conditionalFormatting sqref="K22">
    <cfRule type="cellIs" dxfId="26" priority="12" operator="equal">
      <formula>$C$22</formula>
    </cfRule>
  </conditionalFormatting>
  <conditionalFormatting sqref="K23">
    <cfRule type="cellIs" dxfId="25" priority="11" operator="equal">
      <formula>$C$23</formula>
    </cfRule>
  </conditionalFormatting>
  <conditionalFormatting sqref="K24">
    <cfRule type="cellIs" dxfId="24" priority="10" operator="equal">
      <formula>$C$24</formula>
    </cfRule>
  </conditionalFormatting>
  <conditionalFormatting sqref="K25">
    <cfRule type="cellIs" dxfId="23" priority="9" operator="equal">
      <formula>$C$25</formula>
    </cfRule>
  </conditionalFormatting>
  <conditionalFormatting sqref="K26">
    <cfRule type="cellIs" dxfId="22" priority="8" operator="equal">
      <formula>$C$26</formula>
    </cfRule>
  </conditionalFormatting>
  <conditionalFormatting sqref="K27">
    <cfRule type="cellIs" dxfId="21" priority="7" operator="equal">
      <formula>$C$27</formula>
    </cfRule>
  </conditionalFormatting>
  <conditionalFormatting sqref="K28">
    <cfRule type="cellIs" dxfId="20" priority="6" operator="equal">
      <formula>$C$28</formula>
    </cfRule>
  </conditionalFormatting>
  <conditionalFormatting sqref="K29">
    <cfRule type="cellIs" dxfId="19" priority="5" operator="equal">
      <formula>$C$29</formula>
    </cfRule>
  </conditionalFormatting>
  <conditionalFormatting sqref="K30">
    <cfRule type="cellIs" dxfId="18" priority="4" operator="equal">
      <formula>$C$30</formula>
    </cfRule>
  </conditionalFormatting>
  <conditionalFormatting sqref="K31">
    <cfRule type="cellIs" dxfId="17" priority="3" operator="equal">
      <formula>$C$31</formula>
    </cfRule>
  </conditionalFormatting>
  <conditionalFormatting sqref="K32">
    <cfRule type="cellIs" dxfId="16" priority="2" operator="equal">
      <formula>$C$32</formula>
    </cfRule>
  </conditionalFormatting>
  <conditionalFormatting sqref="K33">
    <cfRule type="cellIs" dxfId="15" priority="1" operator="equal">
      <formula>$C$33</formula>
    </cfRule>
  </conditionalFormatting>
  <pageMargins left="0.7" right="0.7" top="0.78740157499999996" bottom="0.78740157499999996" header="0.3" footer="0.3"/>
  <pageSetup paperSize="9" orientation="portrait" horizontalDpi="4294967293" verticalDpi="4294967293" r:id="rId1"/>
  <ignoredErrors>
    <ignoredError sqref="K23:K25 K27:K33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K34"/>
  <sheetViews>
    <sheetView workbookViewId="0">
      <selection activeCell="I1" sqref="I1"/>
    </sheetView>
  </sheetViews>
  <sheetFormatPr defaultRowHeight="15" x14ac:dyDescent="0.25"/>
  <cols>
    <col min="1" max="1" width="13.7109375" customWidth="1"/>
    <col min="2" max="2" width="28.140625" customWidth="1"/>
    <col min="3" max="3" width="17.140625" customWidth="1"/>
    <col min="4" max="4" width="18.5703125" customWidth="1"/>
    <col min="5" max="5" width="17.5703125" customWidth="1"/>
    <col min="6" max="6" width="18.42578125" customWidth="1"/>
    <col min="7" max="7" width="17.7109375" customWidth="1"/>
    <col min="8" max="8" width="17.5703125" customWidth="1"/>
    <col min="9" max="9" width="17.7109375" customWidth="1"/>
    <col min="10" max="10" width="18.42578125" customWidth="1"/>
    <col min="11" max="11" width="16.28515625" bestFit="1" customWidth="1"/>
  </cols>
  <sheetData>
    <row r="1" spans="1:11" ht="32.25" customHeight="1" x14ac:dyDescent="0.35">
      <c r="A1" s="51" t="s">
        <v>0</v>
      </c>
      <c r="B1" s="15"/>
    </row>
    <row r="2" spans="1:11" ht="42.75" customHeight="1" x14ac:dyDescent="0.3">
      <c r="A2" s="50" t="s">
        <v>51</v>
      </c>
      <c r="C2" s="85" t="s">
        <v>58</v>
      </c>
      <c r="D2" s="85"/>
      <c r="E2" s="85"/>
      <c r="F2" s="85"/>
    </row>
    <row r="4" spans="1:11" ht="18.75" x14ac:dyDescent="0.3">
      <c r="A4" s="16" t="s">
        <v>56</v>
      </c>
      <c r="C4" s="48">
        <f>C22</f>
        <v>1070000</v>
      </c>
    </row>
    <row r="5" spans="1:11" ht="45" customHeight="1" thickBot="1" x14ac:dyDescent="0.35">
      <c r="A5" s="56" t="s">
        <v>53</v>
      </c>
    </row>
    <row r="6" spans="1:11" ht="35.25" customHeight="1" thickBot="1" x14ac:dyDescent="0.3">
      <c r="A6" s="29" t="s">
        <v>1</v>
      </c>
      <c r="B6" s="30"/>
      <c r="C6" s="63" t="s">
        <v>74</v>
      </c>
      <c r="D6" s="82" t="s">
        <v>9</v>
      </c>
      <c r="E6" s="31" t="s">
        <v>10</v>
      </c>
      <c r="F6" s="31" t="s">
        <v>11</v>
      </c>
      <c r="G6" s="31" t="s">
        <v>18</v>
      </c>
      <c r="H6" s="83" t="s">
        <v>12</v>
      </c>
      <c r="I6" s="31" t="s">
        <v>10</v>
      </c>
      <c r="J6" s="31" t="s">
        <v>11</v>
      </c>
      <c r="K6" s="32" t="s">
        <v>18</v>
      </c>
    </row>
    <row r="7" spans="1:11" x14ac:dyDescent="0.25">
      <c r="A7" s="26" t="s">
        <v>49</v>
      </c>
      <c r="B7" s="40">
        <v>44075</v>
      </c>
      <c r="C7" s="38">
        <v>44075</v>
      </c>
      <c r="D7" s="27">
        <v>428000</v>
      </c>
      <c r="E7" s="27">
        <v>100000</v>
      </c>
      <c r="F7" s="27">
        <v>328000</v>
      </c>
      <c r="G7" s="44">
        <f>D7/C4*100</f>
        <v>40</v>
      </c>
      <c r="H7" s="27" t="s">
        <v>15</v>
      </c>
      <c r="I7" s="27" t="s">
        <v>16</v>
      </c>
      <c r="J7" s="27" t="s">
        <v>16</v>
      </c>
      <c r="K7" s="28"/>
    </row>
    <row r="8" spans="1:11" x14ac:dyDescent="0.25">
      <c r="A8" s="25" t="s">
        <v>2</v>
      </c>
      <c r="B8" s="22" t="s">
        <v>59</v>
      </c>
      <c r="C8" s="23">
        <v>44195</v>
      </c>
      <c r="D8" s="24">
        <f>E8+F8</f>
        <v>250000</v>
      </c>
      <c r="E8" s="24">
        <v>150000</v>
      </c>
      <c r="F8" s="24">
        <v>100000</v>
      </c>
      <c r="G8" s="45">
        <f>D8/C4*100</f>
        <v>23.364485981308412</v>
      </c>
      <c r="H8" s="24">
        <v>91000</v>
      </c>
      <c r="I8" s="24">
        <v>0</v>
      </c>
      <c r="J8" s="24">
        <v>91000</v>
      </c>
      <c r="K8" s="42">
        <f>H8/C4*100</f>
        <v>8.5046728971962615</v>
      </c>
    </row>
    <row r="9" spans="1:11" x14ac:dyDescent="0.25">
      <c r="A9" s="25" t="s">
        <v>3</v>
      </c>
      <c r="B9" s="22" t="s">
        <v>66</v>
      </c>
      <c r="C9" s="23">
        <v>44377</v>
      </c>
      <c r="D9" s="24">
        <v>100000</v>
      </c>
      <c r="E9" s="24">
        <v>0</v>
      </c>
      <c r="F9" s="24">
        <v>100000</v>
      </c>
      <c r="G9" s="45">
        <f>D9/C4*100</f>
        <v>9.3457943925233646</v>
      </c>
      <c r="H9" s="24">
        <v>205000</v>
      </c>
      <c r="I9" s="24">
        <v>100000</v>
      </c>
      <c r="J9" s="24">
        <v>105000</v>
      </c>
      <c r="K9" s="42">
        <f>H9/C4*100</f>
        <v>19.158878504672895</v>
      </c>
    </row>
    <row r="10" spans="1:11" x14ac:dyDescent="0.25">
      <c r="A10" s="25" t="s">
        <v>4</v>
      </c>
      <c r="B10" s="22" t="s">
        <v>67</v>
      </c>
      <c r="C10" s="23">
        <v>44560</v>
      </c>
      <c r="D10" s="24">
        <v>100000</v>
      </c>
      <c r="E10" s="24">
        <v>0</v>
      </c>
      <c r="F10" s="24">
        <v>100000</v>
      </c>
      <c r="G10" s="45">
        <f>D10/C4*100</f>
        <v>9.3457943925233646</v>
      </c>
      <c r="H10" s="24">
        <v>344000</v>
      </c>
      <c r="I10" s="24">
        <v>150000</v>
      </c>
      <c r="J10" s="24">
        <v>194000</v>
      </c>
      <c r="K10" s="42">
        <f>H10/C4*100</f>
        <v>32.149532710280376</v>
      </c>
    </row>
    <row r="11" spans="1:11" x14ac:dyDescent="0.25">
      <c r="A11" s="25" t="s">
        <v>5</v>
      </c>
      <c r="B11" s="22" t="s">
        <v>68</v>
      </c>
      <c r="C11" s="23">
        <v>44742</v>
      </c>
      <c r="D11" s="24">
        <v>100000</v>
      </c>
      <c r="E11" s="24">
        <v>0</v>
      </c>
      <c r="F11" s="24">
        <v>100000</v>
      </c>
      <c r="G11" s="45">
        <f>D11/C4*100</f>
        <v>9.3457943925233646</v>
      </c>
      <c r="H11" s="24">
        <v>170000</v>
      </c>
      <c r="I11" s="24">
        <v>0</v>
      </c>
      <c r="J11" s="24">
        <v>170000</v>
      </c>
      <c r="K11" s="42">
        <f>H11/C4*100</f>
        <v>15.887850467289718</v>
      </c>
    </row>
    <row r="12" spans="1:11" x14ac:dyDescent="0.25">
      <c r="A12" s="25" t="s">
        <v>6</v>
      </c>
      <c r="B12" s="22" t="s">
        <v>69</v>
      </c>
      <c r="C12" s="23">
        <v>44925</v>
      </c>
      <c r="D12" s="24">
        <v>60000</v>
      </c>
      <c r="E12" s="24">
        <v>0</v>
      </c>
      <c r="F12" s="24">
        <v>60000</v>
      </c>
      <c r="G12" s="45">
        <f>D12/C4*100</f>
        <v>5.6074766355140184</v>
      </c>
      <c r="H12" s="24">
        <v>175000</v>
      </c>
      <c r="I12" s="24">
        <v>0</v>
      </c>
      <c r="J12" s="24">
        <v>175000</v>
      </c>
      <c r="K12" s="42">
        <f>H12/C4*100</f>
        <v>16.355140186915886</v>
      </c>
    </row>
    <row r="13" spans="1:11" x14ac:dyDescent="0.25">
      <c r="A13" s="25" t="s">
        <v>7</v>
      </c>
      <c r="B13" s="22" t="s">
        <v>70</v>
      </c>
      <c r="C13" s="23">
        <v>45138</v>
      </c>
      <c r="D13" s="24">
        <v>32000</v>
      </c>
      <c r="E13" s="24">
        <v>0</v>
      </c>
      <c r="F13" s="24">
        <v>32000</v>
      </c>
      <c r="G13" s="45">
        <f>D13/C4*100</f>
        <v>2.990654205607477</v>
      </c>
      <c r="H13" s="24">
        <v>60000</v>
      </c>
      <c r="I13" s="24">
        <v>0</v>
      </c>
      <c r="J13" s="24">
        <v>60000</v>
      </c>
      <c r="K13" s="42">
        <f>H13/C4*100</f>
        <v>5.6074766355140184</v>
      </c>
    </row>
    <row r="14" spans="1:11" ht="15.75" thickBot="1" x14ac:dyDescent="0.3">
      <c r="A14" s="33" t="s">
        <v>8</v>
      </c>
      <c r="B14" s="34" t="s">
        <v>76</v>
      </c>
      <c r="C14" s="35">
        <v>45230</v>
      </c>
      <c r="D14" s="36" t="s">
        <v>14</v>
      </c>
      <c r="E14" s="36" t="s">
        <v>48</v>
      </c>
      <c r="F14" s="36" t="s">
        <v>16</v>
      </c>
      <c r="G14" s="45" t="s">
        <v>16</v>
      </c>
      <c r="H14" s="36">
        <v>25000</v>
      </c>
      <c r="I14" s="36">
        <v>0</v>
      </c>
      <c r="J14" s="36">
        <v>25000</v>
      </c>
      <c r="K14" s="42">
        <f>H14/C4*100</f>
        <v>2.3364485981308412</v>
      </c>
    </row>
    <row r="15" spans="1:11" ht="15.75" thickBot="1" x14ac:dyDescent="0.3">
      <c r="A15" s="29" t="s">
        <v>17</v>
      </c>
      <c r="B15" s="30"/>
      <c r="C15" s="30"/>
      <c r="D15" s="37">
        <f>SUM(D7:D13)</f>
        <v>1070000</v>
      </c>
      <c r="E15" s="37">
        <f>SUM(E7:E13)</f>
        <v>250000</v>
      </c>
      <c r="F15" s="37">
        <f>SUM(F7:F13)</f>
        <v>820000</v>
      </c>
      <c r="G15" s="46">
        <f>SUM(G7:G13)</f>
        <v>100</v>
      </c>
      <c r="H15" s="37">
        <f>SUM(H8:H14)</f>
        <v>1070000</v>
      </c>
      <c r="I15" s="37">
        <f>SUM(I8:I14)</f>
        <v>250000</v>
      </c>
      <c r="J15" s="37">
        <f>SUM(J8:J14)</f>
        <v>820000</v>
      </c>
      <c r="K15" s="43">
        <f>H15/C4*100</f>
        <v>100</v>
      </c>
    </row>
    <row r="18" spans="1:11" ht="18.75" x14ac:dyDescent="0.3">
      <c r="A18" s="81" t="s">
        <v>52</v>
      </c>
      <c r="C18" s="64" t="s">
        <v>54</v>
      </c>
      <c r="D18" s="55"/>
      <c r="E18" s="55"/>
      <c r="F18" s="55"/>
      <c r="G18" s="55"/>
      <c r="H18" s="64" t="s">
        <v>55</v>
      </c>
    </row>
    <row r="19" spans="1:11" ht="21.75" customHeight="1" x14ac:dyDescent="0.3">
      <c r="A19" s="54" t="s">
        <v>50</v>
      </c>
      <c r="B19" s="49"/>
      <c r="C19" s="49"/>
    </row>
    <row r="20" spans="1:11" ht="15.75" thickBot="1" x14ac:dyDescent="0.3"/>
    <row r="21" spans="1:11" ht="72" thickBot="1" x14ac:dyDescent="0.3">
      <c r="A21" s="1" t="s">
        <v>19</v>
      </c>
      <c r="B21" s="2" t="s">
        <v>20</v>
      </c>
      <c r="C21" s="10" t="s">
        <v>47</v>
      </c>
      <c r="D21" s="39" t="s">
        <v>60</v>
      </c>
      <c r="E21" s="11" t="s">
        <v>61</v>
      </c>
      <c r="F21" s="39" t="s">
        <v>62</v>
      </c>
      <c r="G21" s="11" t="s">
        <v>63</v>
      </c>
      <c r="H21" s="39" t="s">
        <v>64</v>
      </c>
      <c r="I21" s="39" t="s">
        <v>65</v>
      </c>
      <c r="J21" s="17" t="s">
        <v>77</v>
      </c>
      <c r="K21" s="62" t="s">
        <v>73</v>
      </c>
    </row>
    <row r="22" spans="1:11" ht="29.25" thickBot="1" x14ac:dyDescent="0.3">
      <c r="A22" s="3" t="s">
        <v>21</v>
      </c>
      <c r="B22" s="4" t="s">
        <v>22</v>
      </c>
      <c r="C22" s="5">
        <f>C23+C27</f>
        <v>1070000</v>
      </c>
      <c r="D22" s="5">
        <f t="shared" ref="D22:J22" si="0">D23+D27</f>
        <v>91000</v>
      </c>
      <c r="E22" s="5">
        <f t="shared" si="0"/>
        <v>205000</v>
      </c>
      <c r="F22" s="5">
        <f t="shared" si="0"/>
        <v>344000</v>
      </c>
      <c r="G22" s="5">
        <f t="shared" si="0"/>
        <v>170000</v>
      </c>
      <c r="H22" s="5">
        <f t="shared" si="0"/>
        <v>175000</v>
      </c>
      <c r="I22" s="5">
        <f t="shared" si="0"/>
        <v>60000</v>
      </c>
      <c r="J22" s="21">
        <f t="shared" si="0"/>
        <v>25000</v>
      </c>
      <c r="K22" s="20">
        <f t="shared" ref="K22:K34" si="1">SUM(D22:J22)</f>
        <v>1070000</v>
      </c>
    </row>
    <row r="23" spans="1:11" ht="29.25" thickBot="1" x14ac:dyDescent="0.3">
      <c r="A23" s="74" t="s">
        <v>23</v>
      </c>
      <c r="B23" s="78" t="s">
        <v>24</v>
      </c>
      <c r="C23" s="76">
        <f>SUM(C24:C26)</f>
        <v>250000</v>
      </c>
      <c r="D23" s="76">
        <f t="shared" ref="D23:J23" si="2">SUM(D24:D26)</f>
        <v>0</v>
      </c>
      <c r="E23" s="76">
        <f t="shared" si="2"/>
        <v>100000</v>
      </c>
      <c r="F23" s="76">
        <f t="shared" si="2"/>
        <v>150000</v>
      </c>
      <c r="G23" s="76">
        <f t="shared" si="2"/>
        <v>0</v>
      </c>
      <c r="H23" s="76">
        <f t="shared" si="2"/>
        <v>0</v>
      </c>
      <c r="I23" s="76">
        <f t="shared" si="2"/>
        <v>0</v>
      </c>
      <c r="J23" s="76">
        <f t="shared" si="2"/>
        <v>0</v>
      </c>
      <c r="K23" s="77">
        <f t="shared" si="1"/>
        <v>250000</v>
      </c>
    </row>
    <row r="24" spans="1:11" x14ac:dyDescent="0.25">
      <c r="A24" s="69" t="s">
        <v>25</v>
      </c>
      <c r="B24" s="70" t="s">
        <v>26</v>
      </c>
      <c r="C24" s="71">
        <v>150000</v>
      </c>
      <c r="D24" s="71">
        <v>0</v>
      </c>
      <c r="E24" s="71">
        <v>100000</v>
      </c>
      <c r="F24" s="71">
        <v>50000</v>
      </c>
      <c r="G24" s="71">
        <v>0</v>
      </c>
      <c r="H24" s="71">
        <v>0</v>
      </c>
      <c r="I24" s="71">
        <v>0</v>
      </c>
      <c r="J24" s="72">
        <v>0</v>
      </c>
      <c r="K24" s="61">
        <f t="shared" si="1"/>
        <v>150000</v>
      </c>
    </row>
    <row r="25" spans="1:11" x14ac:dyDescent="0.25">
      <c r="A25" s="6" t="s">
        <v>27</v>
      </c>
      <c r="B25" s="9" t="s">
        <v>28</v>
      </c>
      <c r="C25" s="7">
        <v>100000</v>
      </c>
      <c r="D25" s="7">
        <v>0</v>
      </c>
      <c r="E25" s="7">
        <v>0</v>
      </c>
      <c r="F25" s="7">
        <v>100000</v>
      </c>
      <c r="G25" s="7">
        <v>0</v>
      </c>
      <c r="H25" s="7">
        <v>0</v>
      </c>
      <c r="I25" s="7">
        <v>0</v>
      </c>
      <c r="J25" s="12">
        <v>0</v>
      </c>
      <c r="K25" s="19">
        <f t="shared" si="1"/>
        <v>100000</v>
      </c>
    </row>
    <row r="26" spans="1:11" ht="15.75" thickBot="1" x14ac:dyDescent="0.3">
      <c r="A26" s="65" t="s">
        <v>29</v>
      </c>
      <c r="B26" s="66" t="s">
        <v>30</v>
      </c>
      <c r="C26" s="67">
        <v>0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8">
        <v>0</v>
      </c>
      <c r="K26" s="19">
        <f t="shared" si="1"/>
        <v>0</v>
      </c>
    </row>
    <row r="27" spans="1:11" ht="29.25" thickBot="1" x14ac:dyDescent="0.3">
      <c r="A27" s="74" t="s">
        <v>31</v>
      </c>
      <c r="B27" s="75" t="s">
        <v>32</v>
      </c>
      <c r="C27" s="76">
        <f t="shared" ref="C27:J27" si="3">SUM(C28:C34)</f>
        <v>820000</v>
      </c>
      <c r="D27" s="76">
        <f t="shared" si="3"/>
        <v>91000</v>
      </c>
      <c r="E27" s="76">
        <f t="shared" si="3"/>
        <v>105000</v>
      </c>
      <c r="F27" s="76">
        <f t="shared" si="3"/>
        <v>194000</v>
      </c>
      <c r="G27" s="76">
        <f t="shared" si="3"/>
        <v>170000</v>
      </c>
      <c r="H27" s="76">
        <f t="shared" si="3"/>
        <v>175000</v>
      </c>
      <c r="I27" s="76">
        <f t="shared" si="3"/>
        <v>60000</v>
      </c>
      <c r="J27" s="76">
        <f t="shared" si="3"/>
        <v>25000</v>
      </c>
      <c r="K27" s="77">
        <f t="shared" si="1"/>
        <v>820000</v>
      </c>
    </row>
    <row r="28" spans="1:11" x14ac:dyDescent="0.25">
      <c r="A28" s="69" t="s">
        <v>33</v>
      </c>
      <c r="B28" s="70" t="s">
        <v>34</v>
      </c>
      <c r="C28" s="71">
        <v>300000</v>
      </c>
      <c r="D28" s="71">
        <v>25000</v>
      </c>
      <c r="E28" s="71">
        <v>50000</v>
      </c>
      <c r="F28" s="71">
        <v>50000</v>
      </c>
      <c r="G28" s="71">
        <v>50000</v>
      </c>
      <c r="H28" s="71">
        <v>50000</v>
      </c>
      <c r="I28" s="71">
        <v>50000</v>
      </c>
      <c r="J28" s="72">
        <v>25000</v>
      </c>
      <c r="K28" s="73">
        <f t="shared" si="1"/>
        <v>300000</v>
      </c>
    </row>
    <row r="29" spans="1:11" x14ac:dyDescent="0.25">
      <c r="A29" s="6" t="s">
        <v>35</v>
      </c>
      <c r="B29" s="8" t="s">
        <v>36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12">
        <v>0</v>
      </c>
      <c r="K29" s="19">
        <f t="shared" si="1"/>
        <v>0</v>
      </c>
    </row>
    <row r="30" spans="1:11" x14ac:dyDescent="0.25">
      <c r="A30" s="6" t="s">
        <v>37</v>
      </c>
      <c r="B30" s="8" t="s">
        <v>38</v>
      </c>
      <c r="C30" s="7">
        <v>150000</v>
      </c>
      <c r="D30" s="7">
        <v>56000</v>
      </c>
      <c r="E30" s="7">
        <v>45000</v>
      </c>
      <c r="F30" s="7">
        <v>29000</v>
      </c>
      <c r="G30" s="7">
        <v>20000</v>
      </c>
      <c r="H30" s="7">
        <v>0</v>
      </c>
      <c r="I30" s="7">
        <v>0</v>
      </c>
      <c r="J30" s="12">
        <v>0</v>
      </c>
      <c r="K30" s="19">
        <f t="shared" si="1"/>
        <v>150000</v>
      </c>
    </row>
    <row r="31" spans="1:11" x14ac:dyDescent="0.25">
      <c r="A31" s="6" t="s">
        <v>39</v>
      </c>
      <c r="B31" s="8" t="s">
        <v>40</v>
      </c>
      <c r="C31" s="7">
        <v>20000</v>
      </c>
      <c r="D31" s="7">
        <v>0</v>
      </c>
      <c r="E31" s="7">
        <v>0</v>
      </c>
      <c r="F31" s="7">
        <v>20000</v>
      </c>
      <c r="G31" s="7">
        <v>0</v>
      </c>
      <c r="H31" s="7">
        <v>0</v>
      </c>
      <c r="I31" s="7">
        <v>0</v>
      </c>
      <c r="J31" s="12">
        <v>0</v>
      </c>
      <c r="K31" s="19">
        <f t="shared" si="1"/>
        <v>20000</v>
      </c>
    </row>
    <row r="32" spans="1:11" x14ac:dyDescent="0.25">
      <c r="A32" s="6" t="s">
        <v>41</v>
      </c>
      <c r="B32" s="9" t="s">
        <v>42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12">
        <v>0</v>
      </c>
      <c r="K32" s="19">
        <f t="shared" si="1"/>
        <v>0</v>
      </c>
    </row>
    <row r="33" spans="1:11" x14ac:dyDescent="0.25">
      <c r="A33" s="6" t="s">
        <v>43</v>
      </c>
      <c r="B33" s="9" t="s">
        <v>44</v>
      </c>
      <c r="C33" s="7">
        <v>250000</v>
      </c>
      <c r="D33" s="7">
        <v>10000</v>
      </c>
      <c r="E33" s="7">
        <v>10000</v>
      </c>
      <c r="F33" s="7">
        <v>70000</v>
      </c>
      <c r="G33" s="7">
        <v>50000</v>
      </c>
      <c r="H33" s="7">
        <v>100000</v>
      </c>
      <c r="I33" s="7">
        <v>10000</v>
      </c>
      <c r="J33" s="12">
        <v>0</v>
      </c>
      <c r="K33" s="19">
        <f t="shared" si="1"/>
        <v>250000</v>
      </c>
    </row>
    <row r="34" spans="1:11" ht="15.75" thickBot="1" x14ac:dyDescent="0.3">
      <c r="A34" s="58" t="s">
        <v>45</v>
      </c>
      <c r="B34" s="59" t="s">
        <v>46</v>
      </c>
      <c r="C34" s="13">
        <v>100000</v>
      </c>
      <c r="D34" s="13">
        <v>0</v>
      </c>
      <c r="E34" s="13">
        <v>0</v>
      </c>
      <c r="F34" s="13">
        <v>25000</v>
      </c>
      <c r="G34" s="13">
        <v>50000</v>
      </c>
      <c r="H34" s="13">
        <v>25000</v>
      </c>
      <c r="I34" s="13">
        <v>0</v>
      </c>
      <c r="J34" s="14">
        <v>0</v>
      </c>
      <c r="K34" s="18">
        <f t="shared" si="1"/>
        <v>100000</v>
      </c>
    </row>
  </sheetData>
  <mergeCells count="1">
    <mergeCell ref="C2:F2"/>
  </mergeCells>
  <conditionalFormatting sqref="K22">
    <cfRule type="cellIs" dxfId="14" priority="16" operator="equal">
      <formula>$C$22</formula>
    </cfRule>
  </conditionalFormatting>
  <conditionalFormatting sqref="K23">
    <cfRule type="cellIs" dxfId="13" priority="15" operator="equal">
      <formula>$C$23</formula>
    </cfRule>
  </conditionalFormatting>
  <conditionalFormatting sqref="K24">
    <cfRule type="cellIs" dxfId="12" priority="14" operator="equal">
      <formula>$C$24</formula>
    </cfRule>
  </conditionalFormatting>
  <conditionalFormatting sqref="K25">
    <cfRule type="cellIs" dxfId="11" priority="13" operator="equal">
      <formula>$C$25</formula>
    </cfRule>
  </conditionalFormatting>
  <conditionalFormatting sqref="K26">
    <cfRule type="cellIs" dxfId="10" priority="10" operator="equal">
      <formula>0</formula>
    </cfRule>
    <cfRule type="cellIs" dxfId="9" priority="12" operator="equal">
      <formula>$C$26</formula>
    </cfRule>
  </conditionalFormatting>
  <conditionalFormatting sqref="K27">
    <cfRule type="cellIs" dxfId="8" priority="11" operator="equal">
      <formula>$C$27</formula>
    </cfRule>
  </conditionalFormatting>
  <conditionalFormatting sqref="K28">
    <cfRule type="cellIs" dxfId="7" priority="9" operator="equal">
      <formula>$C$28</formula>
    </cfRule>
  </conditionalFormatting>
  <conditionalFormatting sqref="K29:K30">
    <cfRule type="cellIs" dxfId="6" priority="7" operator="equal">
      <formula>0</formula>
    </cfRule>
    <cfRule type="cellIs" dxfId="5" priority="8" operator="equal">
      <formula>$C$29</formula>
    </cfRule>
  </conditionalFormatting>
  <conditionalFormatting sqref="K30">
    <cfRule type="cellIs" dxfId="4" priority="6" operator="equal">
      <formula>$C$30</formula>
    </cfRule>
  </conditionalFormatting>
  <conditionalFormatting sqref="K31">
    <cfRule type="cellIs" dxfId="3" priority="5" operator="equal">
      <formula>$C$31</formula>
    </cfRule>
  </conditionalFormatting>
  <conditionalFormatting sqref="K32">
    <cfRule type="cellIs" dxfId="2" priority="4" operator="equal">
      <formula>$C$32</formula>
    </cfRule>
  </conditionalFormatting>
  <conditionalFormatting sqref="K33">
    <cfRule type="cellIs" dxfId="1" priority="3" operator="equal">
      <formula>$C$33</formula>
    </cfRule>
  </conditionalFormatting>
  <conditionalFormatting sqref="K34">
    <cfRule type="cellIs" dxfId="0" priority="2" operator="equal">
      <formula>$C$34</formula>
    </cfRule>
  </conditionalFormatting>
  <pageMargins left="0.7" right="0.7" top="0.78740157499999996" bottom="0.78740157499999996" header="0.3" footer="0.3"/>
  <pageSetup paperSize="9" orientation="portrait" horizontalDpi="4294967293" verticalDpi="4294967293" r:id="rId1"/>
  <ignoredErrors>
    <ignoredError sqref="K24:K26 K28:K34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tabulky k vyplnění</vt:lpstr>
      <vt:lpstr>vzorový příklad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Endlicherová Lenka</dc:creator>
  <cp:lastModifiedBy>admin</cp:lastModifiedBy>
  <dcterms:created xsi:type="dcterms:W3CDTF">2017-08-30T07:18:11Z</dcterms:created>
  <dcterms:modified xsi:type="dcterms:W3CDTF">2020-09-16T08:46:02Z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Owner">
    <vt:lpwstr>ENDLICHEROVA.LENKA@kr-jihomoravsky.cz</vt:lpwstr>
  </property>
  <property fmtid="{D5CDD505-2E9C-101B-9397-08002B2CF9AE}" pid="5" name="MSIP_Label_690ebb53-23a2-471a-9c6e-17bd0d11311e_SetDate">
    <vt:lpwstr>2019-11-11T12:36:29.5802754Z</vt:lpwstr>
  </property>
  <property fmtid="{D5CDD505-2E9C-101B-9397-08002B2CF9AE}" pid="6" name="MSIP_Label_690ebb53-23a2-471a-9c6e-17bd0d11311e_Name">
    <vt:lpwstr>Verejne</vt:lpwstr>
  </property>
  <property fmtid="{D5CDD505-2E9C-101B-9397-08002B2CF9AE}" pid="7" name="MSIP_Label_690ebb53-23a2-471a-9c6e-17bd0d11311e_Application">
    <vt:lpwstr>Microsoft Azure Information Protection</vt:lpwstr>
  </property>
  <property fmtid="{D5CDD505-2E9C-101B-9397-08002B2CF9AE}" pid="8" name="MSIP_Label_690ebb53-23a2-471a-9c6e-17bd0d11311e_Extended_MSFT_Method">
    <vt:lpwstr>Automatic</vt:lpwstr>
  </property>
  <property fmtid="{D5CDD505-2E9C-101B-9397-08002B2CF9AE}" pid="9" name="Sensitivity">
    <vt:lpwstr>Verejne</vt:lpwstr>
  </property>
</Properties>
</file>